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7680" windowWidth="15120" windowHeight="8010" activeTab="8"/>
  </bookViews>
  <sheets>
    <sheet name="++ 1" sheetId="1" r:id="rId1"/>
    <sheet name="++ 2" sheetId="2" r:id="rId2"/>
    <sheet name="++ 3" sheetId="3" r:id="rId3"/>
    <sheet name="++ 4" sheetId="4" r:id="rId4"/>
    <sheet name="++ 5" sheetId="5" r:id="rId5"/>
    <sheet name="++ 6" sheetId="6" r:id="rId6"/>
    <sheet name="++ 7" sheetId="7" r:id="rId7"/>
    <sheet name="++ 8" sheetId="8" r:id="rId8"/>
    <sheet name="++ 9" sheetId="9" r:id="rId9"/>
    <sheet name="++ 10" sheetId="10" r:id="rId10"/>
    <sheet name="++ 11" sheetId="11" r:id="rId11"/>
    <sheet name="++ 12" sheetId="12" r:id="rId12"/>
    <sheet name="++ 13" sheetId="14" r:id="rId13"/>
    <sheet name="++ СВОД" sheetId="13" r:id="rId14"/>
  </sheets>
  <definedNames>
    <definedName name="_ftn1" localSheetId="0">'++ 1'!#REF!</definedName>
    <definedName name="_ftnref1" localSheetId="0">'++ 1'!$F$4</definedName>
  </definedNames>
  <calcPr calcId="125725"/>
</workbook>
</file>

<file path=xl/calcChain.xml><?xml version="1.0" encoding="utf-8"?>
<calcChain xmlns="http://schemas.openxmlformats.org/spreadsheetml/2006/main">
  <c r="E9" i="11"/>
  <c r="F9"/>
  <c r="G9"/>
  <c r="H9"/>
  <c r="E10"/>
  <c r="F10"/>
  <c r="G10"/>
  <c r="H10"/>
  <c r="E11"/>
  <c r="F11"/>
  <c r="G11"/>
  <c r="H11"/>
  <c r="F8"/>
  <c r="G8"/>
  <c r="H8"/>
  <c r="E8"/>
  <c r="E9" i="14" l="1"/>
  <c r="F9"/>
  <c r="G9"/>
  <c r="H9"/>
  <c r="E10"/>
  <c r="F10"/>
  <c r="G10"/>
  <c r="H10"/>
  <c r="E11"/>
  <c r="F11"/>
  <c r="G11"/>
  <c r="H11"/>
  <c r="F8"/>
  <c r="G8"/>
  <c r="H8"/>
  <c r="E8"/>
  <c r="F37"/>
  <c r="G37"/>
  <c r="H37"/>
  <c r="E37"/>
  <c r="F32" i="11"/>
  <c r="G32"/>
  <c r="H32"/>
  <c r="E32"/>
  <c r="E9" i="9"/>
  <c r="F9"/>
  <c r="G9"/>
  <c r="H9"/>
  <c r="E10"/>
  <c r="F10"/>
  <c r="G10"/>
  <c r="H10"/>
  <c r="E11"/>
  <c r="F11"/>
  <c r="G11"/>
  <c r="H11"/>
  <c r="F8"/>
  <c r="G8"/>
  <c r="H8"/>
  <c r="E8"/>
  <c r="F47"/>
  <c r="G47"/>
  <c r="H47"/>
  <c r="F42"/>
  <c r="G42"/>
  <c r="H42"/>
  <c r="E47"/>
  <c r="E42"/>
  <c r="F167" i="7"/>
  <c r="G167"/>
  <c r="H167"/>
  <c r="E167"/>
  <c r="F297" i="2"/>
  <c r="G297"/>
  <c r="H297"/>
  <c r="H302"/>
  <c r="F302"/>
  <c r="G302"/>
  <c r="E302"/>
  <c r="E297"/>
  <c r="F292"/>
  <c r="G292"/>
  <c r="H292"/>
  <c r="E292"/>
  <c r="H14"/>
  <c r="H15"/>
  <c r="H16"/>
  <c r="G14"/>
  <c r="G15"/>
  <c r="G16"/>
  <c r="F14"/>
  <c r="F15"/>
  <c r="F16"/>
  <c r="F13"/>
  <c r="G13"/>
  <c r="H13"/>
  <c r="E14"/>
  <c r="E15"/>
  <c r="E16"/>
  <c r="E13"/>
  <c r="F42"/>
  <c r="G42"/>
  <c r="H42"/>
  <c r="E42"/>
  <c r="H9" i="1"/>
  <c r="H10"/>
  <c r="H11"/>
  <c r="G9"/>
  <c r="G10"/>
  <c r="G11"/>
  <c r="G8"/>
  <c r="H8"/>
  <c r="F9"/>
  <c r="F10"/>
  <c r="F11"/>
  <c r="F8"/>
  <c r="E9"/>
  <c r="E10"/>
  <c r="E11"/>
  <c r="E8"/>
  <c r="F100"/>
  <c r="G100"/>
  <c r="H100"/>
  <c r="E100"/>
  <c r="F85"/>
  <c r="G85"/>
  <c r="H85"/>
  <c r="F90"/>
  <c r="G90"/>
  <c r="H90"/>
  <c r="F95"/>
  <c r="G95"/>
  <c r="H95"/>
  <c r="E95"/>
  <c r="E90"/>
  <c r="E85"/>
  <c r="H15" i="7" l="1"/>
  <c r="H16"/>
  <c r="F76" i="2"/>
  <c r="F126" i="7"/>
  <c r="F99" i="2"/>
  <c r="G99"/>
  <c r="H99"/>
  <c r="E159"/>
  <c r="F159"/>
  <c r="G159"/>
  <c r="H159"/>
  <c r="E160"/>
  <c r="F160"/>
  <c r="G160"/>
  <c r="H160"/>
  <c r="E161"/>
  <c r="F161"/>
  <c r="G161"/>
  <c r="H161"/>
  <c r="F158"/>
  <c r="G158"/>
  <c r="H158"/>
  <c r="E158"/>
  <c r="F187"/>
  <c r="G187"/>
  <c r="H187"/>
  <c r="E187"/>
  <c r="F229"/>
  <c r="F228"/>
  <c r="F80" i="1"/>
  <c r="G80"/>
  <c r="H80"/>
  <c r="E80"/>
  <c r="E124" i="7"/>
  <c r="E125"/>
  <c r="E126"/>
  <c r="G10" i="12"/>
  <c r="G11"/>
  <c r="H101" i="2"/>
  <c r="H100"/>
  <c r="G100"/>
  <c r="G101"/>
  <c r="F100"/>
  <c r="F101"/>
  <c r="F7" i="14"/>
  <c r="H7"/>
  <c r="H32"/>
  <c r="G32"/>
  <c r="F32"/>
  <c r="E32"/>
  <c r="H27"/>
  <c r="G27"/>
  <c r="F27"/>
  <c r="E27"/>
  <c r="H22"/>
  <c r="G22"/>
  <c r="F22"/>
  <c r="E22"/>
  <c r="H17"/>
  <c r="G17"/>
  <c r="F17"/>
  <c r="E17"/>
  <c r="H12"/>
  <c r="G12"/>
  <c r="F12"/>
  <c r="E12"/>
  <c r="G7"/>
  <c r="F31" i="7"/>
  <c r="G31"/>
  <c r="H31"/>
  <c r="F30"/>
  <c r="G30"/>
  <c r="H30"/>
  <c r="F29"/>
  <c r="G29"/>
  <c r="H29"/>
  <c r="F28"/>
  <c r="G28"/>
  <c r="H28"/>
  <c r="E29"/>
  <c r="E30"/>
  <c r="E31"/>
  <c r="E28"/>
  <c r="H162"/>
  <c r="F162"/>
  <c r="G162"/>
  <c r="E162"/>
  <c r="F62"/>
  <c r="G62"/>
  <c r="H62"/>
  <c r="E62"/>
  <c r="E9" i="5"/>
  <c r="E10"/>
  <c r="E11"/>
  <c r="E201" i="2"/>
  <c r="F75" i="1"/>
  <c r="G75"/>
  <c r="H75"/>
  <c r="E75"/>
  <c r="H104" i="7"/>
  <c r="H105"/>
  <c r="F49" i="2"/>
  <c r="E157" l="1"/>
  <c r="E7" i="14"/>
  <c r="F50" i="2"/>
  <c r="F51"/>
  <c r="F12" i="6"/>
  <c r="G74" i="2"/>
  <c r="F62" i="4"/>
  <c r="H32" i="12"/>
  <c r="G32"/>
  <c r="F32"/>
  <c r="E32"/>
  <c r="H27"/>
  <c r="G27"/>
  <c r="F27"/>
  <c r="E27"/>
  <c r="H22"/>
  <c r="G22"/>
  <c r="F22"/>
  <c r="E22"/>
  <c r="H17"/>
  <c r="G17"/>
  <c r="F17"/>
  <c r="E17"/>
  <c r="H12"/>
  <c r="G12"/>
  <c r="F12"/>
  <c r="E12"/>
  <c r="H11"/>
  <c r="F11"/>
  <c r="E11"/>
  <c r="H10"/>
  <c r="F10"/>
  <c r="E10"/>
  <c r="H9"/>
  <c r="G9"/>
  <c r="F9"/>
  <c r="E9"/>
  <c r="H8"/>
  <c r="G8"/>
  <c r="G7" s="1"/>
  <c r="F8"/>
  <c r="E8"/>
  <c r="H27" i="11"/>
  <c r="G27"/>
  <c r="F27"/>
  <c r="E27"/>
  <c r="H22"/>
  <c r="G22"/>
  <c r="F22"/>
  <c r="E22"/>
  <c r="H17"/>
  <c r="G17"/>
  <c r="F17"/>
  <c r="E17"/>
  <c r="H12"/>
  <c r="G12"/>
  <c r="F12"/>
  <c r="E12"/>
  <c r="H7"/>
  <c r="G7"/>
  <c r="F7"/>
  <c r="E7"/>
  <c r="H22" i="10"/>
  <c r="G22"/>
  <c r="F22"/>
  <c r="E22"/>
  <c r="H17"/>
  <c r="G17"/>
  <c r="F17"/>
  <c r="E17"/>
  <c r="H12"/>
  <c r="G12"/>
  <c r="F12"/>
  <c r="E12"/>
  <c r="H11"/>
  <c r="G11"/>
  <c r="F11"/>
  <c r="E11"/>
  <c r="H10"/>
  <c r="G10"/>
  <c r="F10"/>
  <c r="E10"/>
  <c r="H9"/>
  <c r="G9"/>
  <c r="F9"/>
  <c r="E9"/>
  <c r="H8"/>
  <c r="G8"/>
  <c r="F8"/>
  <c r="E8"/>
  <c r="H7"/>
  <c r="G7"/>
  <c r="F7"/>
  <c r="E7"/>
  <c r="H37" i="9"/>
  <c r="G37"/>
  <c r="F37"/>
  <c r="E37"/>
  <c r="H32"/>
  <c r="G32"/>
  <c r="F32"/>
  <c r="E32"/>
  <c r="H27"/>
  <c r="G27"/>
  <c r="F27"/>
  <c r="E27"/>
  <c r="H22"/>
  <c r="G22"/>
  <c r="F22"/>
  <c r="E22"/>
  <c r="H17"/>
  <c r="G17"/>
  <c r="F17"/>
  <c r="E17"/>
  <c r="F12"/>
  <c r="H12"/>
  <c r="G12"/>
  <c r="E12"/>
  <c r="H7"/>
  <c r="G7"/>
  <c r="E7"/>
  <c r="H22" i="8"/>
  <c r="G22"/>
  <c r="F22"/>
  <c r="E22"/>
  <c r="H17"/>
  <c r="G17"/>
  <c r="F17"/>
  <c r="E17"/>
  <c r="H12"/>
  <c r="G12"/>
  <c r="F12"/>
  <c r="E12"/>
  <c r="H11"/>
  <c r="G11"/>
  <c r="F11"/>
  <c r="E11"/>
  <c r="H10"/>
  <c r="G10"/>
  <c r="F10"/>
  <c r="E10"/>
  <c r="H9"/>
  <c r="G9"/>
  <c r="F9"/>
  <c r="E9"/>
  <c r="H8"/>
  <c r="G8"/>
  <c r="F8"/>
  <c r="E8"/>
  <c r="H7"/>
  <c r="G7"/>
  <c r="F7"/>
  <c r="E7"/>
  <c r="H157" i="7"/>
  <c r="G157"/>
  <c r="F157"/>
  <c r="E157"/>
  <c r="H152"/>
  <c r="G152"/>
  <c r="F152"/>
  <c r="E152"/>
  <c r="H147"/>
  <c r="G147"/>
  <c r="F147"/>
  <c r="E147"/>
  <c r="H142"/>
  <c r="G142"/>
  <c r="F142"/>
  <c r="E142"/>
  <c r="H137"/>
  <c r="G137"/>
  <c r="F137"/>
  <c r="E137"/>
  <c r="H132"/>
  <c r="G132"/>
  <c r="F132"/>
  <c r="E132"/>
  <c r="H127"/>
  <c r="G127"/>
  <c r="F127"/>
  <c r="E127"/>
  <c r="H126"/>
  <c r="G126"/>
  <c r="H125"/>
  <c r="G125"/>
  <c r="F125"/>
  <c r="H124"/>
  <c r="H9" s="1"/>
  <c r="G124"/>
  <c r="F124"/>
  <c r="H123"/>
  <c r="G123"/>
  <c r="F123"/>
  <c r="E123"/>
  <c r="E122" s="1"/>
  <c r="H117"/>
  <c r="G117"/>
  <c r="F117"/>
  <c r="E117"/>
  <c r="H112"/>
  <c r="G112"/>
  <c r="F112"/>
  <c r="E112"/>
  <c r="H107"/>
  <c r="G107"/>
  <c r="F107"/>
  <c r="E107"/>
  <c r="H106"/>
  <c r="G106"/>
  <c r="F106"/>
  <c r="E106"/>
  <c r="G105"/>
  <c r="F105"/>
  <c r="E105"/>
  <c r="G104"/>
  <c r="F104"/>
  <c r="E104"/>
  <c r="H103"/>
  <c r="H102" s="1"/>
  <c r="G103"/>
  <c r="F103"/>
  <c r="E103"/>
  <c r="H97"/>
  <c r="G97"/>
  <c r="F97"/>
  <c r="E97"/>
  <c r="H92"/>
  <c r="G92"/>
  <c r="F92"/>
  <c r="E92"/>
  <c r="H91"/>
  <c r="G91"/>
  <c r="F91"/>
  <c r="E91"/>
  <c r="H90"/>
  <c r="G90"/>
  <c r="F90"/>
  <c r="E90"/>
  <c r="H89"/>
  <c r="G89"/>
  <c r="F89"/>
  <c r="E89"/>
  <c r="H88"/>
  <c r="G88"/>
  <c r="F88"/>
  <c r="E88"/>
  <c r="H87"/>
  <c r="G87"/>
  <c r="F87"/>
  <c r="E87"/>
  <c r="H82"/>
  <c r="G82"/>
  <c r="F82"/>
  <c r="E82"/>
  <c r="H77"/>
  <c r="G77"/>
  <c r="F77"/>
  <c r="E77"/>
  <c r="H72"/>
  <c r="G72"/>
  <c r="F72"/>
  <c r="E72"/>
  <c r="H71"/>
  <c r="G71"/>
  <c r="F71"/>
  <c r="E71"/>
  <c r="H70"/>
  <c r="H10" s="1"/>
  <c r="G70"/>
  <c r="F70"/>
  <c r="E70"/>
  <c r="H69"/>
  <c r="G69"/>
  <c r="F69"/>
  <c r="E69"/>
  <c r="H68"/>
  <c r="G68"/>
  <c r="F68"/>
  <c r="E68"/>
  <c r="H67"/>
  <c r="G67"/>
  <c r="F67"/>
  <c r="E67"/>
  <c r="H57"/>
  <c r="G57"/>
  <c r="F57"/>
  <c r="E57"/>
  <c r="H52"/>
  <c r="G52"/>
  <c r="F52"/>
  <c r="E52"/>
  <c r="H47"/>
  <c r="G47"/>
  <c r="F47"/>
  <c r="E47"/>
  <c r="H42"/>
  <c r="G42"/>
  <c r="F42"/>
  <c r="E42"/>
  <c r="H37"/>
  <c r="G37"/>
  <c r="F37"/>
  <c r="E37"/>
  <c r="H32"/>
  <c r="G32"/>
  <c r="F32"/>
  <c r="E32"/>
  <c r="H27"/>
  <c r="G27"/>
  <c r="F27"/>
  <c r="E27"/>
  <c r="H22"/>
  <c r="G22"/>
  <c r="F22"/>
  <c r="E22"/>
  <c r="H17"/>
  <c r="G17"/>
  <c r="F17"/>
  <c r="E17"/>
  <c r="G16"/>
  <c r="F16"/>
  <c r="F11" s="1"/>
  <c r="E16"/>
  <c r="G15"/>
  <c r="G10" s="1"/>
  <c r="F15"/>
  <c r="E15"/>
  <c r="E10" s="1"/>
  <c r="H14"/>
  <c r="G14"/>
  <c r="F14"/>
  <c r="E14"/>
  <c r="E9" s="1"/>
  <c r="H13"/>
  <c r="H8" s="1"/>
  <c r="G13"/>
  <c r="G8" s="1"/>
  <c r="F13"/>
  <c r="F8" s="1"/>
  <c r="E13"/>
  <c r="E8" s="1"/>
  <c r="H12"/>
  <c r="G12"/>
  <c r="E12"/>
  <c r="H17" i="6"/>
  <c r="G17"/>
  <c r="F17"/>
  <c r="E17"/>
  <c r="H12"/>
  <c r="G12"/>
  <c r="E12"/>
  <c r="H11"/>
  <c r="G11"/>
  <c r="F11"/>
  <c r="E11"/>
  <c r="H10"/>
  <c r="G10"/>
  <c r="F10"/>
  <c r="E10"/>
  <c r="H9"/>
  <c r="G9"/>
  <c r="F9"/>
  <c r="E9"/>
  <c r="H8"/>
  <c r="G8"/>
  <c r="F8"/>
  <c r="E8"/>
  <c r="H32" i="5"/>
  <c r="G32"/>
  <c r="F32"/>
  <c r="E32"/>
  <c r="H27"/>
  <c r="G27"/>
  <c r="F27"/>
  <c r="E27"/>
  <c r="H22"/>
  <c r="G22"/>
  <c r="F22"/>
  <c r="E22"/>
  <c r="H17"/>
  <c r="G17"/>
  <c r="F17"/>
  <c r="E17"/>
  <c r="H12"/>
  <c r="G12"/>
  <c r="F12"/>
  <c r="E12"/>
  <c r="H11"/>
  <c r="G11"/>
  <c r="F11"/>
  <c r="H10"/>
  <c r="G10"/>
  <c r="F10"/>
  <c r="H9"/>
  <c r="G9"/>
  <c r="F9"/>
  <c r="H8"/>
  <c r="G8"/>
  <c r="G7" s="1"/>
  <c r="F8"/>
  <c r="E8"/>
  <c r="E7" s="1"/>
  <c r="H67" i="4"/>
  <c r="G67"/>
  <c r="F67"/>
  <c r="E67"/>
  <c r="H62"/>
  <c r="G62"/>
  <c r="E62"/>
  <c r="H57"/>
  <c r="G57"/>
  <c r="F57"/>
  <c r="E57"/>
  <c r="H52"/>
  <c r="G52"/>
  <c r="F52"/>
  <c r="E52"/>
  <c r="H47"/>
  <c r="G47"/>
  <c r="F47"/>
  <c r="E47"/>
  <c r="H42"/>
  <c r="G42"/>
  <c r="F42"/>
  <c r="E42"/>
  <c r="H37"/>
  <c r="G37"/>
  <c r="F37"/>
  <c r="E37"/>
  <c r="H32"/>
  <c r="G32"/>
  <c r="F32"/>
  <c r="E32"/>
  <c r="H27"/>
  <c r="G27"/>
  <c r="F27"/>
  <c r="E27"/>
  <c r="H26"/>
  <c r="G26"/>
  <c r="F26"/>
  <c r="E26"/>
  <c r="H25"/>
  <c r="G25"/>
  <c r="F25"/>
  <c r="E25"/>
  <c r="H24"/>
  <c r="G24"/>
  <c r="F24"/>
  <c r="E24"/>
  <c r="H23"/>
  <c r="G23"/>
  <c r="F23"/>
  <c r="E23"/>
  <c r="H22"/>
  <c r="G22"/>
  <c r="F22"/>
  <c r="E22"/>
  <c r="H17"/>
  <c r="G17"/>
  <c r="F17"/>
  <c r="E17"/>
  <c r="H12"/>
  <c r="G12"/>
  <c r="F12"/>
  <c r="E12"/>
  <c r="H11"/>
  <c r="G11"/>
  <c r="F11"/>
  <c r="E11"/>
  <c r="H10"/>
  <c r="G10"/>
  <c r="F10"/>
  <c r="E10"/>
  <c r="H9"/>
  <c r="G9"/>
  <c r="F9"/>
  <c r="E9"/>
  <c r="H8"/>
  <c r="G8"/>
  <c r="F8"/>
  <c r="E8"/>
  <c r="H7"/>
  <c r="G7"/>
  <c r="F7"/>
  <c r="E7"/>
  <c r="H32" i="3"/>
  <c r="G32"/>
  <c r="F32"/>
  <c r="E32"/>
  <c r="H27"/>
  <c r="G27"/>
  <c r="F27"/>
  <c r="E27"/>
  <c r="H22"/>
  <c r="G22"/>
  <c r="F22"/>
  <c r="E22"/>
  <c r="H17"/>
  <c r="G17"/>
  <c r="F17"/>
  <c r="E17"/>
  <c r="H12"/>
  <c r="G12"/>
  <c r="F12"/>
  <c r="E12"/>
  <c r="H11"/>
  <c r="G11"/>
  <c r="F11"/>
  <c r="E11"/>
  <c r="H10"/>
  <c r="G10"/>
  <c r="F10"/>
  <c r="E10"/>
  <c r="H9"/>
  <c r="G9"/>
  <c r="F9"/>
  <c r="E9"/>
  <c r="H8"/>
  <c r="G8"/>
  <c r="F8"/>
  <c r="E8"/>
  <c r="H7"/>
  <c r="G7"/>
  <c r="F7"/>
  <c r="E7"/>
  <c r="H287" i="2"/>
  <c r="G287"/>
  <c r="F287"/>
  <c r="E287"/>
  <c r="H282"/>
  <c r="G282"/>
  <c r="F282"/>
  <c r="E282"/>
  <c r="H277"/>
  <c r="G277"/>
  <c r="F277"/>
  <c r="E277"/>
  <c r="H272"/>
  <c r="G272"/>
  <c r="F272"/>
  <c r="E272"/>
  <c r="H267"/>
  <c r="G267"/>
  <c r="F267"/>
  <c r="E267"/>
  <c r="H262"/>
  <c r="G262"/>
  <c r="F262"/>
  <c r="E262"/>
  <c r="H257"/>
  <c r="G257"/>
  <c r="F257"/>
  <c r="E257"/>
  <c r="H256"/>
  <c r="G256"/>
  <c r="F256"/>
  <c r="E256"/>
  <c r="H255"/>
  <c r="G255"/>
  <c r="F255"/>
  <c r="E255"/>
  <c r="H254"/>
  <c r="G254"/>
  <c r="F254"/>
  <c r="E254"/>
  <c r="H253"/>
  <c r="G253"/>
  <c r="F253"/>
  <c r="E253"/>
  <c r="H252"/>
  <c r="G252"/>
  <c r="F252"/>
  <c r="E252"/>
  <c r="H247"/>
  <c r="G247"/>
  <c r="F247"/>
  <c r="E247"/>
  <c r="H242"/>
  <c r="G242"/>
  <c r="F242"/>
  <c r="E242"/>
  <c r="H237"/>
  <c r="G237"/>
  <c r="F237"/>
  <c r="E237"/>
  <c r="H232"/>
  <c r="G232"/>
  <c r="F232"/>
  <c r="E232"/>
  <c r="H231"/>
  <c r="G231"/>
  <c r="F231"/>
  <c r="E231"/>
  <c r="H230"/>
  <c r="G230"/>
  <c r="F230"/>
  <c r="E230"/>
  <c r="H229"/>
  <c r="G229"/>
  <c r="E229"/>
  <c r="H228"/>
  <c r="G228"/>
  <c r="E228"/>
  <c r="F227"/>
  <c r="H222"/>
  <c r="G222"/>
  <c r="F222"/>
  <c r="E222"/>
  <c r="H217"/>
  <c r="G217"/>
  <c r="F217"/>
  <c r="E217"/>
  <c r="H212"/>
  <c r="G212"/>
  <c r="F212"/>
  <c r="E212"/>
  <c r="H207"/>
  <c r="G207"/>
  <c r="F207"/>
  <c r="E207"/>
  <c r="H202"/>
  <c r="G202"/>
  <c r="F202"/>
  <c r="E202"/>
  <c r="H201"/>
  <c r="G201"/>
  <c r="F201"/>
  <c r="H200"/>
  <c r="G200"/>
  <c r="F200"/>
  <c r="E200"/>
  <c r="H199"/>
  <c r="G199"/>
  <c r="F199"/>
  <c r="E199"/>
  <c r="H198"/>
  <c r="G198"/>
  <c r="F198"/>
  <c r="E198"/>
  <c r="E197"/>
  <c r="H192"/>
  <c r="G192"/>
  <c r="F192"/>
  <c r="E192"/>
  <c r="H182"/>
  <c r="G182"/>
  <c r="F182"/>
  <c r="E182"/>
  <c r="H177"/>
  <c r="G177"/>
  <c r="F177"/>
  <c r="E177"/>
  <c r="H172"/>
  <c r="G172"/>
  <c r="F172"/>
  <c r="E172"/>
  <c r="H167"/>
  <c r="G167"/>
  <c r="F167"/>
  <c r="E167"/>
  <c r="H162"/>
  <c r="G162"/>
  <c r="F162"/>
  <c r="E162"/>
  <c r="H157"/>
  <c r="G157"/>
  <c r="F157"/>
  <c r="H152"/>
  <c r="G152"/>
  <c r="F152"/>
  <c r="E152"/>
  <c r="H147"/>
  <c r="G147"/>
  <c r="F147"/>
  <c r="E147"/>
  <c r="H142"/>
  <c r="G142"/>
  <c r="F142"/>
  <c r="E142"/>
  <c r="H137"/>
  <c r="G137"/>
  <c r="F137"/>
  <c r="E137"/>
  <c r="H136"/>
  <c r="G136"/>
  <c r="F136"/>
  <c r="E136"/>
  <c r="H135"/>
  <c r="G135"/>
  <c r="F135"/>
  <c r="E135"/>
  <c r="H134"/>
  <c r="G134"/>
  <c r="F134"/>
  <c r="E134"/>
  <c r="H133"/>
  <c r="G133"/>
  <c r="F133"/>
  <c r="E133"/>
  <c r="E132"/>
  <c r="H127"/>
  <c r="G127"/>
  <c r="F127"/>
  <c r="E127"/>
  <c r="H122"/>
  <c r="G122"/>
  <c r="F122"/>
  <c r="E122"/>
  <c r="H117"/>
  <c r="G117"/>
  <c r="F117"/>
  <c r="E117"/>
  <c r="H112"/>
  <c r="G112"/>
  <c r="F112"/>
  <c r="E112"/>
  <c r="H107"/>
  <c r="G107"/>
  <c r="F107"/>
  <c r="E107"/>
  <c r="H102"/>
  <c r="G102"/>
  <c r="F102"/>
  <c r="E102"/>
  <c r="E101"/>
  <c r="E100"/>
  <c r="E99"/>
  <c r="H98"/>
  <c r="G98"/>
  <c r="F98"/>
  <c r="F97" s="1"/>
  <c r="E98"/>
  <c r="H97"/>
  <c r="H92"/>
  <c r="G92"/>
  <c r="F92"/>
  <c r="E92"/>
  <c r="H87"/>
  <c r="G87"/>
  <c r="F87"/>
  <c r="E87"/>
  <c r="H82"/>
  <c r="G82"/>
  <c r="F82"/>
  <c r="E82"/>
  <c r="H77"/>
  <c r="G77"/>
  <c r="F77"/>
  <c r="E77"/>
  <c r="H76"/>
  <c r="G76"/>
  <c r="E76"/>
  <c r="H75"/>
  <c r="G75"/>
  <c r="F75"/>
  <c r="E75"/>
  <c r="H74"/>
  <c r="F74"/>
  <c r="F9" s="1"/>
  <c r="E74"/>
  <c r="H73"/>
  <c r="G73"/>
  <c r="F73"/>
  <c r="E73"/>
  <c r="H67"/>
  <c r="G67"/>
  <c r="F67"/>
  <c r="E67"/>
  <c r="H62"/>
  <c r="G62"/>
  <c r="F62"/>
  <c r="E62"/>
  <c r="H57"/>
  <c r="G57"/>
  <c r="F57"/>
  <c r="E57"/>
  <c r="H52"/>
  <c r="G52"/>
  <c r="F52"/>
  <c r="E52"/>
  <c r="H51"/>
  <c r="G51"/>
  <c r="E51"/>
  <c r="H50"/>
  <c r="G50"/>
  <c r="G10" s="1"/>
  <c r="E50"/>
  <c r="H49"/>
  <c r="H9" s="1"/>
  <c r="G49"/>
  <c r="G9" s="1"/>
  <c r="E49"/>
  <c r="H48"/>
  <c r="G48"/>
  <c r="F48"/>
  <c r="E48"/>
  <c r="E47" s="1"/>
  <c r="H37"/>
  <c r="G37"/>
  <c r="F37"/>
  <c r="E37"/>
  <c r="H32"/>
  <c r="G32"/>
  <c r="F32"/>
  <c r="E32"/>
  <c r="H27"/>
  <c r="G27"/>
  <c r="F27"/>
  <c r="E27"/>
  <c r="H22"/>
  <c r="G22"/>
  <c r="F22"/>
  <c r="E22"/>
  <c r="H17"/>
  <c r="G17"/>
  <c r="F17"/>
  <c r="E17"/>
  <c r="E55" i="1"/>
  <c r="F47" i="2" l="1"/>
  <c r="F8"/>
  <c r="H11"/>
  <c r="F132"/>
  <c r="H10"/>
  <c r="G11"/>
  <c r="G132"/>
  <c r="G197"/>
  <c r="E227"/>
  <c r="H8"/>
  <c r="E8"/>
  <c r="E10"/>
  <c r="E11"/>
  <c r="F12" i="7"/>
  <c r="F10"/>
  <c r="E11"/>
  <c r="F9"/>
  <c r="H11"/>
  <c r="F7" i="12"/>
  <c r="E7"/>
  <c r="F11" i="2"/>
  <c r="H132"/>
  <c r="G8"/>
  <c r="E102" i="7"/>
  <c r="G9"/>
  <c r="G11"/>
  <c r="F10" i="2"/>
  <c r="H227"/>
  <c r="G227"/>
  <c r="E9"/>
  <c r="E72"/>
  <c r="G72"/>
  <c r="F197"/>
  <c r="H197"/>
  <c r="H10" i="13"/>
  <c r="F7" i="5"/>
  <c r="G102" i="7"/>
  <c r="G122"/>
  <c r="G47" i="2"/>
  <c r="E11" i="13"/>
  <c r="E10"/>
  <c r="G10"/>
  <c r="E8"/>
  <c r="G8"/>
  <c r="E7" i="7"/>
  <c r="F122"/>
  <c r="H122"/>
  <c r="H7" i="12"/>
  <c r="F7" i="9"/>
  <c r="G7" i="6"/>
  <c r="H7"/>
  <c r="F7"/>
  <c r="E7"/>
  <c r="E9" i="13"/>
  <c r="H9"/>
  <c r="G11"/>
  <c r="F9"/>
  <c r="H72" i="2"/>
  <c r="F12"/>
  <c r="E97"/>
  <c r="F8" i="13"/>
  <c r="H8"/>
  <c r="F10"/>
  <c r="F11"/>
  <c r="H11"/>
  <c r="H47" i="2"/>
  <c r="F72"/>
  <c r="F102" i="7"/>
  <c r="E12" i="2"/>
  <c r="H12"/>
  <c r="G7" i="7"/>
  <c r="G97" i="2"/>
  <c r="G12"/>
  <c r="H7" i="5"/>
  <c r="G40" i="1"/>
  <c r="F40"/>
  <c r="G9" i="13" l="1"/>
  <c r="H7" i="7"/>
  <c r="F7"/>
  <c r="E7" i="2"/>
  <c r="H7"/>
  <c r="G7"/>
  <c r="F7"/>
  <c r="H45" i="1"/>
  <c r="H50"/>
  <c r="H55"/>
  <c r="H60"/>
  <c r="H65"/>
  <c r="H70"/>
  <c r="H40" l="1"/>
  <c r="H34"/>
  <c r="H29"/>
  <c r="H23"/>
  <c r="H18"/>
  <c r="H12"/>
  <c r="E70"/>
  <c r="E65"/>
  <c r="E60"/>
  <c r="E50"/>
  <c r="E45"/>
  <c r="E40"/>
  <c r="E34"/>
  <c r="E29"/>
  <c r="E23"/>
  <c r="E18"/>
  <c r="E12"/>
  <c r="H7" i="13" l="1"/>
  <c r="E7"/>
  <c r="H7" i="1"/>
  <c r="E7"/>
  <c r="G70"/>
  <c r="F70"/>
  <c r="G65"/>
  <c r="F65"/>
  <c r="G60"/>
  <c r="F60"/>
  <c r="G55"/>
  <c r="F55"/>
  <c r="G50"/>
  <c r="F50"/>
  <c r="G45"/>
  <c r="F45"/>
  <c r="G34"/>
  <c r="F34"/>
  <c r="G29"/>
  <c r="F29"/>
  <c r="G23"/>
  <c r="F23"/>
  <c r="G18"/>
  <c r="F18"/>
  <c r="G12"/>
  <c r="F12"/>
  <c r="F7" l="1"/>
  <c r="F7" i="13"/>
  <c r="G7" i="1"/>
  <c r="G7" i="13"/>
</calcChain>
</file>

<file path=xl/sharedStrings.xml><?xml version="1.0" encoding="utf-8"?>
<sst xmlns="http://schemas.openxmlformats.org/spreadsheetml/2006/main" count="2131" uniqueCount="592">
  <si>
    <t>№ п/п</t>
  </si>
  <si>
    <t>Наименование подпрограммы/мероприятия/ведомственной целевой программы</t>
  </si>
  <si>
    <t>Наименование главного распорядителя средств бюджета</t>
  </si>
  <si>
    <t>Источник финансирования</t>
  </si>
  <si>
    <t>Плановые расходы (утвержденные в государственной программе на год), тыс. руб.</t>
  </si>
  <si>
    <t xml:space="preserve">Предусмотрено бюджетной росписью на год, тыс. руб.[1] </t>
  </si>
  <si>
    <t>Выполнено работ на отчетную дату, тыс. руб.</t>
  </si>
  <si>
    <t>Результаты</t>
  </si>
  <si>
    <t>фактический результат (краткое описание)</t>
  </si>
  <si>
    <t>Всего, в т.ч.:</t>
  </si>
  <si>
    <t>федеральный бюджет</t>
  </si>
  <si>
    <t>областной бюджет</t>
  </si>
  <si>
    <t>местный бюджет</t>
  </si>
  <si>
    <t>внебюджетные источники</t>
  </si>
  <si>
    <t>1.</t>
  </si>
  <si>
    <t>Всего</t>
  </si>
  <si>
    <t>[1] Заполняется по строке «областной бюджет»</t>
  </si>
  <si>
    <t>ожидаемый непосредственный результат (краткое описание) [2]</t>
  </si>
  <si>
    <t>[2] из приложения к ГП "Сведения о целевых показателях (индикаторах)…"</t>
  </si>
  <si>
    <t>Фактически профинансировано на отчетную дату, тыс. руб. [3]</t>
  </si>
  <si>
    <t>[3] кассовый расход</t>
  </si>
  <si>
    <t>Подпрограмма «Профилактика заболеваний и формирование здорового образа жизни. Развитие первичной медико-санитарной помощи»</t>
  </si>
  <si>
    <t>Государственная программа Костромской области «Развитие здравоохранения Костромской области до 2020 года»</t>
  </si>
  <si>
    <t>1.1. Мероприятия по ограничению потребления табака среди населения</t>
  </si>
  <si>
    <t>1.2. Мероприятия, направленные на привитие населению навыков здорового питания</t>
  </si>
  <si>
    <t>Департамент здравоохранения Костромской области</t>
  </si>
  <si>
    <t>Департамент здравоохранения Костромской области, информационно-аналитическое управление Костромской области</t>
  </si>
  <si>
    <t>Департамент здравоохранения Костромской области, информационно-аналитическое управление Костромской области, департамент по труду и социальной защите населения Костромской области</t>
  </si>
  <si>
    <t>1.3. Мероприятия по повышению уровня физической активности</t>
  </si>
  <si>
    <t>1.4. Мероприятия, направленные на профилактику суицидального поведения</t>
  </si>
  <si>
    <t>Департамент по труду и социальной защите населения Костромской области</t>
  </si>
  <si>
    <t>Департамент здравоохранения Костромской области, департамент по труду и социальной защите населения Костромской области</t>
  </si>
  <si>
    <t>1.5. Мероприятия по сокращению алкогольной и наркологической зависимости у населения</t>
  </si>
  <si>
    <t>1.6. Мероприятия, направленные на выявление и профилактику факторов риска основных хронических неинфекционных заболеваний</t>
  </si>
  <si>
    <t>1.7. Мероприятия, направленные на развитие сети и улучшение материально-технической базы структурных подразделений медицинских организаций, занимающихся медицинской профилактикой</t>
  </si>
  <si>
    <t>1.8. Профилактика инфекционных заболеваний, включая иммунопрофилактику</t>
  </si>
  <si>
    <t>1.12. Развитие первичной медико-санитарной помощи, в т.ч. сельским жителям. Развитие системы раннего выявления заболеваний и патологических состояний и факторов риска из развития, включая проведение медицинских осмотров и диспансеризации, в т.ч. у детей</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</si>
  <si>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</si>
  <si>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2.</t>
  </si>
  <si>
    <t>2.1. Совершенствование системы оказания медицинской помощи больным туберкулезом</t>
  </si>
  <si>
    <t>2.1.2. Повышение качества профилактики, диагностики и эффективности лечения больных туберкулезом</t>
  </si>
  <si>
    <t>2.1.3.Укрепление материально-технической базы медицинских организаций, оказывающих помощь больным туберкулезом</t>
  </si>
  <si>
    <t>2.1.4. Совершенствование мониторинга туберкулеза</t>
  </si>
  <si>
    <t>2.1.5. Санаторно-курортная помощь, лечение и профилактика туберкулеза среди детей</t>
  </si>
  <si>
    <t>Департамент здравохранения Костромской области</t>
  </si>
  <si>
    <t>2.2. Совершенствование оказания медицинской помощи лицам, инфицированным ВИЧ, гепатитами В и С</t>
  </si>
  <si>
    <t>2.2.1. Строительство детского инфекционного отделения на базе ОГБУЗ «Костромская областная детская больница»</t>
  </si>
  <si>
    <t>2.2.2. Оказание медицинской помощи гепатологическим отделением ОГБУЗ «Центр специализированной помощи по профилактике и борьбе с инфекционными заболеваниями»</t>
  </si>
  <si>
    <t>2.2.3. Открытие флюорографического кабинета на базе ОГБУЗ «Центр специализированной помощи по профилактике и борьбе с инфекционными заболеваниями»</t>
  </si>
  <si>
    <t>2.2.4. Оказание помощи лицам, инфицированным ВИЧ, гепатитами В и С</t>
  </si>
  <si>
    <t>2.3. Совершенствование системы оказания медицинской помощи наркологическим больным</t>
  </si>
  <si>
    <t>2.3.1. Оказание специализированной наркологической помощи в ОГБУЗ «Костромской областной наркологический диспансер»</t>
  </si>
  <si>
    <t>2.3.2. Внедрение стандартов оказания специализированной наркологической помощи в медицинских организациях Костромской области</t>
  </si>
  <si>
    <t xml:space="preserve">2.3.4. Приобретение расходных материалов для проведения исследований в химико-токсикологической лаборатории ОГБУЗ «Костромской областной наркологический диспансер» </t>
  </si>
  <si>
    <t>2.4. Совершенствование системы оказания медицинской помощи больным с психическими расстройствами поведения</t>
  </si>
  <si>
    <t>2.4.1. Строительство лечебного корпуса ОГБУЗ «Костромская областная психиатрическая больница» на 104 койки с пристройкой для размещения дезинфекционных камер, стерилизаторов, установки для обеззараживания отходов</t>
  </si>
  <si>
    <t>2.4.2. Развитие материально-технической базы ОГБУЗ «Костромская областная психиатрическая больница»</t>
  </si>
  <si>
    <t>2.4.3. Приобретение автотракторной техники для областной психиатрической больницы</t>
  </si>
  <si>
    <t>2.4.4. Приобретение производственного оборудования и изделий медицинской техники</t>
  </si>
  <si>
    <t>2.4.5. Приобретение мебели и бытовой техники для оснащения стационара ОГБУЗ «Костромская областная психиатрическая больница»</t>
  </si>
  <si>
    <t>2.4.6. Оказание психиатрической помощи населению Костромской области</t>
  </si>
  <si>
    <t>2.5. Совершенствование системы оказания медицинской помощи больным сосудистыми заболеваниями</t>
  </si>
  <si>
    <t>2.5.1. Создание специализированных отделений для лечения больных с острыми нарушениями мозгового кровообращения и острым коронарным синдромом (первичных сосудистых центров)</t>
  </si>
  <si>
    <t>2.5.2. Дооснащение кардиологической службы ОГБУЗ «Костромская областная клиническая больница имени Кололева Е.И.» современным оборудованием в соответствии со стандартами, утвержденными приказами Министерства здравоохранения Российской Федерации</t>
  </si>
  <si>
    <t>2.5.3. Оказание медицинской помощи больным сосудистыми заболеваниями</t>
  </si>
  <si>
    <t>2.6. Совершенствование системы оказания медицинской помощи больным онкологическими заболеваниями</t>
  </si>
  <si>
    <t>2.6.1. Оптимизация этапности оказания медицинской помощи больным онкологическими заболеваниями, совершенствование маршрутизации потока пациентов с опухолевыми и предопухолевыми заболеваниями</t>
  </si>
  <si>
    <t>2.6.2. Внедрение в практику деятельности медицинских организаций Костромской области единых порядков и стандартов специализированной медицинской помощи больным онкологическими заболеваниями</t>
  </si>
  <si>
    <t>2.6.3. Совершенствование скрининга рака легкого (проведение низкодозной спиральной компьютерной томографии органов грудной клетки у лиц 40-70 лет в группах риска 1 раз в 3 года)</t>
  </si>
  <si>
    <t>2.6.4. Окончание строительства корпуса онкологического диспансера для размещения линейных ускорителей с укомплектованием мебелью, аппаратурой и оборудованием</t>
  </si>
  <si>
    <t>2.6.5. Разработка и внедрение  порядка оказания паллиативной помощи больным злокачественными новообразованиями в Костромской области</t>
  </si>
  <si>
    <t>2.7. Совершенствование оказания скорой специализированной медицинской помощи, медицинской эвакуации</t>
  </si>
  <si>
    <t>2.8. Совершенствование медицинской помощи пострадавшим при дорожно-транспортных происшествиях</t>
  </si>
  <si>
    <t>2.8.1. Оснащение современным  оборудованием и санитарным транспортом травмоцентров и станций скорой помощи в соответствии с приказом Министерства здравоохранения Российской Федерации от 15 ноября 2012 года № 927н, техническое обслуживание оборудования</t>
  </si>
  <si>
    <t xml:space="preserve">2.8.2. Подготовка помещений медицинских организаций, оказывающих квалифицированную и специализированную помощь пострадавшим в дорожно-транспортных происшествиях, с целью соответствия порядку оказания помощи пациентам с сочетанными, множественными и изолированными </t>
  </si>
  <si>
    <t>2.8.3. Обучение  приемам оказания первой медицинской помощи пострадавшим в дорожно-транспортных происшествиях на базе ОГБУЗ "Костромская областная станция скорой медицинской помощи и медицины катастроф"</t>
  </si>
  <si>
    <t>2.8.4. Мониторинг динамики дорожно-транспортного травматизма и реализации мероприятий подпрограммы</t>
  </si>
  <si>
    <t>2.9. Совершенствование системы оказания медицинской помощи больным прочими заболеваниями</t>
  </si>
  <si>
    <t>2.10. Совершенствование высокотехнологичной медицинской помощи, развитие новых эффективных методов лечения</t>
  </si>
  <si>
    <t>2.10.1. Приобретение расходных материалов (эндопротезов, искусственных линз, металлоконструкций, стентов)</t>
  </si>
  <si>
    <t xml:space="preserve"> 2.10.2. Приобретение оборудования для нейрохирургического профиля</t>
  </si>
  <si>
    <t xml:space="preserve"> 2.10.3. Строительство клинико-диагностического корпуса с межкорпусным переходом</t>
  </si>
  <si>
    <t>2.10.4. Оплата высокотехнологичной медицинской помощи</t>
  </si>
  <si>
    <t>2.11. Развитие службы крови</t>
  </si>
  <si>
    <t>2.11.1. Обеспечение лечебно-профилактических организаций области компонентами крови (эритроцитарная взвесь, свежезамороженная плазма, тромбоцитный концентрат, медикаменты и расходные материалы)</t>
  </si>
  <si>
    <t xml:space="preserve">2.11.2. Дооснащение службы крови </t>
  </si>
  <si>
    <t>2.11.3. Закупка компьютерного и сетевого оборудования с лецинзионным программным обеспечением для реализации мероприятий по развитию службы крови</t>
  </si>
  <si>
    <t>2.11.4. Проведение ремонтных работ зданий ОГБУЗ «Костромская областная станция переливания крови» и отделений переливания крови</t>
  </si>
  <si>
    <t>2.11.5. Пропаганда добровольного донорства среди населения Костромской области</t>
  </si>
  <si>
    <t>2.13. Организация медицинской помощи гражданам старшего поколения</t>
  </si>
  <si>
    <t>Подпрограмма  «Развитие государственно-частного партнерства»</t>
  </si>
  <si>
    <t>3.1. Подготовка помещений для центров гемодиализа</t>
  </si>
  <si>
    <t>3.2. Переоснащение существующих центров гемодиализа Костромской области с целью повышения эффективности их работы</t>
  </si>
  <si>
    <t>3.3. Повышение профессиональной квалификации медицинских работников</t>
  </si>
  <si>
    <t>3.4. Создание единого информационного пространства</t>
  </si>
  <si>
    <t>3.5. Совершенствование оказания гемодиализной помощи в Костромской области и оказание медицинской помощи больным в частных и ведомственных медицинских организациях</t>
  </si>
  <si>
    <t>Подпрограмма «Охрана здоровья матери и ребенка»</t>
  </si>
  <si>
    <t>4.1. Совершенствование службы родовспоможения путем формирования трехуровневой системы оказания медицинской помощи на основе развития сети перинатальных центров</t>
  </si>
  <si>
    <t>4.2. Выхаживание детей с экстремально низкой массой тела</t>
  </si>
  <si>
    <t>4.3. Развитие специализированной медицинской помощи детям</t>
  </si>
  <si>
    <t xml:space="preserve">4.3.2. Организация первичного кабинета детского онколога                                             </t>
  </si>
  <si>
    <t>4.4. Совершенствование методов борьбы с вертикальной передачей ВИЧ от матери к плоду (приобретение заменителей грудного молока для новорожденных, родившихся от ВИЧ-инфицированных матерей в отчетном году)</t>
  </si>
  <si>
    <t>4.5. Профилактика абортов. Развитие центров медико-социальной поддержки беременных, оказавшихся в трудной жизненной ситуации</t>
  </si>
  <si>
    <t>4.6. Закупка оборудования и расходных материалов для неонатального и аудиологического скрининга</t>
  </si>
  <si>
    <t>4.7. Мероприятия по пренатальной (дородовой) диагностике</t>
  </si>
  <si>
    <t>4.8. Оказание специализированной медицинской помощи детям с органическим поражением центральной нервной системы с нарушением психики</t>
  </si>
  <si>
    <t>4.9. Оказание специализированной медицинской помощи в области охраны репродуктивного здоровья населения, создание условий для рождения желанных и здоровых детей</t>
  </si>
  <si>
    <t>4.10. Обеспечение льготными медикаментами женщин до 30 недель беременности</t>
  </si>
  <si>
    <t>Подпрограмма «Развитие медицинской реабилитации и санаторно-курортного лечения, в том числе детям»</t>
  </si>
  <si>
    <t>5.1. Стандартизированное переоснащение медицинских организаций Костромской области, оказывающих медицинскую помощь по реабилитации (I и II этап реабилитационной помощи), оплата медицинской помощи</t>
  </si>
  <si>
    <t>5.2. Организация 5 отделений реабилитации по профилю оказываемой помощи (неврологической, травматолого-ортопедической, кардиологической, онкологической, неонатологической) (II этап реабилитационной помощи)</t>
  </si>
  <si>
    <t>5.3. Реабилитация детей в ГУ «Областной реабилитационный Центр для детей и подростков с ограниченными возможностями «Лесная сказка» с круглосуточным пребыванием на 50 коек «мать и дитя» по профилям: пульмонология, гастроэнтерология, неврология, нефрология (II этап реабилитационной помощи)</t>
  </si>
  <si>
    <t>5.4. Организация сети кабинетов реабилитации в амбулаторно-поликлинических организациях (III этап реабилитационной помощи)</t>
  </si>
  <si>
    <t>5.5. Направление  на санаторно-курортное лечение (долечивание, реабилитацию)</t>
  </si>
  <si>
    <t>Подпрограмма  «Оказание паллиативной помощи, в том числе детям»</t>
  </si>
  <si>
    <t>6.1. Оказание паллиативной помощи взрослым</t>
  </si>
  <si>
    <t>6.2. Оказание паллиативной помощи детям</t>
  </si>
  <si>
    <t>Подпрограмма  «Кадровое обеспечение системы здравоохранения»</t>
  </si>
  <si>
    <t>7.1. Обеспечение жильем медицинских работников медицинских организаций Костромской области</t>
  </si>
  <si>
    <t>7.2. Повышение социальной защищенности работников здравоохранения Костромской области</t>
  </si>
  <si>
    <t>7.2.1. Выплата ежемесячной денежной компенсации    
за наем жилого помещения и ежемесячной денежной компенсации части затрат по ипотечному жилищному кредиту (займу) врачам-специалистам областных государственных медицинских организаций</t>
  </si>
  <si>
    <t>2.1.1. Строительство областного противотуберкулезного диспансера</t>
  </si>
  <si>
    <t>2.3.3. Переоснащение оборудованием химико-токсикологической лаборатории ОГБУЗ «Костромской областной наркологический диспансер»</t>
  </si>
  <si>
    <t>2.5.4. Оснащение оборудованием ОГБУЗ «Костромская областная клиническая больница имени Королева Е.И» для хирургического лечения нарушений ритма сердца</t>
  </si>
  <si>
    <t xml:space="preserve">4.3.1. Приобретение помп для детей больных сахарным диабетом и расходных материалов к ним
</t>
  </si>
  <si>
    <t>7.1.1. Приобретение ведомственного жилья для  предоставления специалистам с высшим медицинским образованием</t>
  </si>
  <si>
    <t>7.1.2.  Приобретение ведомственного жилья  для фельдшеров фельдшерско-акушерских пунктов</t>
  </si>
  <si>
    <t xml:space="preserve">7.2.2. Предоставление мер социальной поддержки по оплате жилого помещения и коммунальных услуг для медицинских работников, работающих и проживающих в сельской местности    </t>
  </si>
  <si>
    <t xml:space="preserve">7.2.3. Выплата единовременного пособия в      
размере 100 тыс. рублей выпускникам среднего или высшего профессионального  образования, принятым на  работу в   медицинские организации, расположенные в сельских населенных пунктах на территории Костромской области </t>
  </si>
  <si>
    <t xml:space="preserve">7.2.4. Выплата  единовременного
пособия в  размере 50 тыс. рублей молодым  специалистам   
(до 30 лет), прибывшим после 1 января 2014 года для работы в государственные медицинские организации, расположенные на территории городских  округов Костромской области        </t>
  </si>
  <si>
    <t>7.2.5. Выплата единовременного пособия в размере 100 тысяч рублей молодым специалистам (до 30 лет), прибывшим после 1 января 2014 года для работы в медицинские организации,           
расположенные на территории муниципальных районов Костромской области (за исключением граждан, имеющих право на получение соответствующей выплаты в соответствии с Законом Костромской    области от 25.11.2010 № 2-5-ЗКО «О единовременном пособии выпускникам профессиональных образовательных организаций или образовательных организаций высшего образования, принятым на работу в государственные или муниципальные организации, расположенные в сельских населенных пунктах на территории Костромской области»)</t>
  </si>
  <si>
    <t>7.2.6. Предоставление единовременной компенсационной выплаты медицинским работникам</t>
  </si>
  <si>
    <t>7.3. Организация подготовки специалистов с медицинским образованием</t>
  </si>
  <si>
    <t xml:space="preserve">7.3.1. Направление выпускников общеобразовательных организаций на обучение в медицинские образовательные организации высшего образования Российской Федерации в рамках целевой контрактной подготовки врачей для   медицинских организаций Костромской области с последующим трудоустройством их после окончания медицинской образовательной организации высшего образования в медицинские организации Костромской области на срок не менее 3 лет </t>
  </si>
  <si>
    <t xml:space="preserve">7.3.2. Направление выпускников медицинских образовательных организаций высшего образования на обучение в рамках целевой подготовки за счет средств федерального бюджета по программам интернатуры и ординатуры с заключением индивидуальных договоров о последующем трудоустройстве в медицинские организации Костромской области не менее 3 лет    </t>
  </si>
  <si>
    <t xml:space="preserve">7.3.3. Создание клинической базы ГБОУ ВПО «Ярославский государственный медицинский университет» Министерства здравоохранения Российской Федерации для проведения педагогического процесса по подготовке медицинских кадров на базе ОГБУЗ «Костромская областная клиническая больница имени Королева Е.И»      </t>
  </si>
  <si>
    <t>7.4. Формирование системы материальных стимулов образовательных организаций высшего образования, подведомственных Минздраву России, с целью привлечения молодых кадров в Костромскую область</t>
  </si>
  <si>
    <t>7.4.1. Выплата доплаты в размере 5,0 тыс. рублей в месяц к стипендиям студентов 5-6 курсов медицинских образовательных организаций высшего образования, подведомственных Минздраву Россиии, заключивших договоры с департаментом  здравоохранения Костромской области и медицинской организацией о последующем трудоустройстве в данной медицинской организации на срок не менее 5 лет</t>
  </si>
  <si>
    <t xml:space="preserve">7.4.2. Выплата доплаты в размере 5 000 рублей в месяц к стипендиям врачей-интернов и врачей-ординаторов, обучающихся за счет средств федерального бюджета по целевому направлению, заключивших договоры с медицинскими организациями Костромской области о трудоустройстве после окончания медицинской образовательной организации высшего образования на срок не менее 3 лет        </t>
  </si>
  <si>
    <t>7.5. Повышение престижа медицинской профессии, привлечение выпускников общеобразовательных организаций Костромской области в медицинские организации</t>
  </si>
  <si>
    <t>7.5.1. Организация и проведение     
«Дней открытых дверей» для учащихся общеобразовательных 
организаций области в медицинских организациях</t>
  </si>
  <si>
    <t>7.5.3. Проведение «Ярмарок вакансий» для студентов 4 - 6  
курсов медицинских образовательных организаций высшего образования с участием руководителей медицинских организаций</t>
  </si>
  <si>
    <t>7.6. Организация последипломной подготовки медицинских работников</t>
  </si>
  <si>
    <t>7.6.1. Профессиональная переподготовка врачей в соответствии с лицензионными требованиями и потребностями  
медицинских организаций Костромской области</t>
  </si>
  <si>
    <t>7.6.2. Повышение квалификации врачей в соответствии с лицензионными  требованиями и потребностями  медицинских организаций Костромской области</t>
  </si>
  <si>
    <t>Подпрограмма «Совершенствование системы лекарственного обеспечения, в том числе в амбулаторных условиях»</t>
  </si>
  <si>
    <t>Подпрограмма «Развитие информатизации в здравоохранении»</t>
  </si>
  <si>
    <t xml:space="preserve">7.6.3. Профессиональная переподготовка специалистов со средним медицинским образованием в соответствии с лицензионными  требованиями и 
потребностями медицинских организаций Костромской области     </t>
  </si>
  <si>
    <t>7.6.4. Повышение квалификации специалистов со средним медицинским образованием в соответствии с лицензионными требованиями и потребностями медицинских организаций Костромской области</t>
  </si>
  <si>
    <t xml:space="preserve">7.6.5. Аттестация специалистов с высшим и средним профессиональным образованием   </t>
  </si>
  <si>
    <t>7.7. Переход на эффективный контракт</t>
  </si>
  <si>
    <t>7.8. Реализация образовательных программ среднего профессионального обучения и (или) программ профессионального обучения, дополнительных профессиональных программ</t>
  </si>
  <si>
    <t>8.1. Обеспечение граждан лекарственными препаратами по федеральной программе обеспечения необходимыми лекарственными средствами</t>
  </si>
  <si>
    <t>8.2. Обеспечение граждан лекарственными препаратами по федеральной программе «Семь высокозатратных нозологий»</t>
  </si>
  <si>
    <t>8.3. Обеспечение граждан лекарственными препаратами по программе региональных льгот, в том числе пациентов с орфанными (редкими) заболеваниями</t>
  </si>
  <si>
    <t>9.1. Дальнейшее внедрение и развитие информационно-телекоммуникационной инфраструктуры медицинских организаций здравоохранения Костромской области</t>
  </si>
  <si>
    <t>9.2. Дальнейшая модернизация парка компьютерной техники, оргтехники и иного оборудования</t>
  </si>
  <si>
    <t>9.3. Формирование и аттестация информационной системы персональных данных медицинских организаций Костромской области</t>
  </si>
  <si>
    <t>Подпрограмма  «Совершенствование системы территориального планирования Костромской области»</t>
  </si>
  <si>
    <t>9.4. Адаптация и дальнейшее развертывание сервисов медицинской информационной системы в медицинских организациях области</t>
  </si>
  <si>
    <t>9.5. Создание регионального центра обработки данных в сфере здравоохранения Костромской области</t>
  </si>
  <si>
    <t>9.6. Техническая поддержка и мероприятия по обслуживанию существующего и вновь создаваемого парка компьютерной техники, оргтехники, программного обеспечения</t>
  </si>
  <si>
    <t xml:space="preserve">10.1. Перечисление страховых взносов на обязательное медицинское страхование неработающего населения </t>
  </si>
  <si>
    <t xml:space="preserve">10.2. Одноканальное финансирование медицинских организаций через систему обязательного медицинского страхования </t>
  </si>
  <si>
    <t>10.3. Совершенствование системы территориального планирования</t>
  </si>
  <si>
    <t>Подпрограмма  «Организация обеспечения обязательного медицинского страхования граждан Костромской области»</t>
  </si>
  <si>
    <t>11.1. Финансовое обеспечение дополнительных видов и условий оказания медицинской помощи, не установленной базовой программой обязательного медицинского страхования</t>
  </si>
  <si>
    <t>11.2. Финансовое обеспечение организации обязательного медицинского страхования в части базовой программы обязательного медицинского страхования</t>
  </si>
  <si>
    <t>11.3. Финансовое обеспечение оплаты стоимости медицинской помощи, оказанной медицинскими организациями субъекта Российской Федерации лицам, застрахованным на территории других субъектов Российской Федерации</t>
  </si>
  <si>
    <t>11.4 Дополнительное 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 а также по приобретению и проведению ремонта медицинского оборудования</t>
  </si>
  <si>
    <t>Подпрограмма «Энергосбережение и повышение энергетической эффективности в областных государственных бюджетных учреждениях здравоохранения»</t>
  </si>
  <si>
    <t>12.1. Модернизация инженерных систем зданий (строений, сооружений) в областных государственных бюджетных учреждениях здравоохранения Костромской области</t>
  </si>
  <si>
    <t>12.2. Утепление зданий (строений, сооружений) областных государственных бюджетных учреждений здравоохранения Костромской области</t>
  </si>
  <si>
    <t>12.3. Установка и замена приборов учета потребления коммунальных ресурсов в здании (строении, сооружении) областных государственных бюджетных учреждений здравоохранения Костромской области</t>
  </si>
  <si>
    <t>12.4. Организация обучения работников областных государственных бюджетных учреждений здравоохранения Костромской области</t>
  </si>
  <si>
    <t>12.5. Информационное обеспечение и пропаганда энергосбережения и повышения энергетической эффективности областных государственных бюджетных учреждений здравоохранения Костромской области</t>
  </si>
  <si>
    <t>2.12. Ведомственная целевая программа «Снижение смертности населения Костромской области от сосудистых заболеваний на 2012 – 2013 годы»</t>
  </si>
  <si>
    <t>2.6.</t>
  </si>
  <si>
    <t>100-процентное оказание медицинской помощи больным с прочими заболеваниями</t>
  </si>
  <si>
    <t>100-процентное оказание специализированной медицинской помощи детям с 7 дней жизни до 4 лет с органическим поражением центральной нервной системы с нарушением психики, детей-сирот и детей, оставшихся без попечения родителей</t>
  </si>
  <si>
    <t>Ежегодное проведение (2 раза в год)</t>
  </si>
  <si>
    <t>Ежегодное проведение (по 1 конкурсу в год)</t>
  </si>
  <si>
    <t>Бесперебойная работа оборудования и программного обеспечения, сервисов медицинской информационной системы</t>
  </si>
  <si>
    <t>100-процентное перечисление страховых взносов на обязательное медицинское страхование неработающего населения в объеме ассигнований областного бюджета</t>
  </si>
  <si>
    <t>100-процентное обеспечение функционирования единого информационного пространства между отделениями гемодиализной помощи в                                              г. Костроме, г. Галиче,  г. Шарье</t>
  </si>
  <si>
    <t>Доля медицинских работников, перешедших на эффективный контракт - 100%</t>
  </si>
  <si>
    <t>Приложение № 1</t>
  </si>
  <si>
    <t>2.6.1.</t>
  </si>
  <si>
    <t>2.6.3.</t>
  </si>
  <si>
    <t>2.6.4.</t>
  </si>
  <si>
    <t>2.6.5.</t>
  </si>
  <si>
    <t>2.7.</t>
  </si>
  <si>
    <t>2.8.</t>
  </si>
  <si>
    <t>2.8.1.</t>
  </si>
  <si>
    <t>2.8.2.</t>
  </si>
  <si>
    <t>2.8.3.</t>
  </si>
  <si>
    <t>2.8.4.</t>
  </si>
  <si>
    <t>2.9.</t>
  </si>
  <si>
    <t>2.10.</t>
  </si>
  <si>
    <t>1.10.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</si>
  <si>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t>
  </si>
  <si>
    <t xml:space="preserve">Количество мероприятий по повышению престижа профессии, проводимых в Костромской области, до 8 (ежегодно) </t>
  </si>
  <si>
    <t>В настоящее время консультативный прием врача детского онколога в консультативной поликлинике ОГБУЗ "Костромская областная клиническая больница имени Королева Е.И." не ведется.</t>
  </si>
  <si>
    <t>Лечение больных проводится в соответствии со стандартами, утвержденными приказами Министерства здравоохранения Российской Федерации (приказ от 04.09.2012 № 124н, 135 н ("Об утверждении стандартов первичной медико-санитарной помощи и специализированной медицинской помощи при заболеваниях, вызванных злоупортеблением психоактивных веществ").</t>
  </si>
  <si>
    <t>Перечисление территориальному фонду ОМС страховых взносов на обязательное медицинское страхование неработающего населения в объеме ассигнований областного бюджета</t>
  </si>
  <si>
    <t>Адаптация и дальнейшее развертывание сервисов медицинской информационной системы осуществляется в рамках внедрения в медицинских организациях региональной медицинской информационной системы.</t>
  </si>
  <si>
    <t>Помещения для оказания гемодиализной помощи в г. Галия, г. Шарья, г. Кострома подготовлены в 2014 году в полном объеме.</t>
  </si>
  <si>
    <t>Проблемы, возникающие в ходе реализации мероприятия</t>
  </si>
  <si>
    <t>6.1.</t>
  </si>
  <si>
    <t>Первичные онкологические кабинеты открыты во всех медицинских организациях, предусмотренных приказом департамента здравоохранения Костромской области от 25.10.2013 № 632 "Об организации медицинской помощи взрослому населению Костромской области по профилю "онкология"".</t>
  </si>
  <si>
    <t>внебюджетные источники (средства фонда ОМС)</t>
  </si>
  <si>
    <t>В рамках текущего финансирования медицинскими организациями обеспечивается бесперебойная работа оборудования и программного обеспечения.</t>
  </si>
  <si>
    <t>1.13. Проведение информационной кампании в средствах массовой информации Костромской области по профилактике заболеваний и пропаганде здорового образа жизни</t>
  </si>
  <si>
    <t>Число детей-сирот и детей, оставшихся без попечения родителей, обучающихся в областных государственных бюджетных профессиональных образовательных организациях области, получающих социальную поддержку, 48 человек ежегодно</t>
  </si>
  <si>
    <t>Подпрограмма «Развитие скорой медицинской помощи»</t>
  </si>
  <si>
    <t>13.1. Совершенствование оказания скорой, в том числе скорой специализированной, медицинской помощи, медицинской эвакуации</t>
  </si>
  <si>
    <t>13.3. Информатизация системы оказания медицинской помощи в неотложной и экстренной формах</t>
  </si>
  <si>
    <t>13.2. Развитие системы оказания медицинской помощи в неотложной и экстренной формах</t>
  </si>
  <si>
    <t>13.4. Совершенствование деятельности Центра медицины катастроф</t>
  </si>
  <si>
    <t>13.5. Обеспечение своевременности оказания экстренной медицинской помощи гражданам, проживающим в труднодоступных районах Костромской области</t>
  </si>
  <si>
    <t>13.</t>
  </si>
  <si>
    <t>13.1</t>
  </si>
  <si>
    <t>13.2</t>
  </si>
  <si>
    <t>13.3</t>
  </si>
  <si>
    <t>13.4</t>
  </si>
  <si>
    <t>13.5</t>
  </si>
  <si>
    <t>7.2.3.</t>
  </si>
  <si>
    <t>7.2.4.</t>
  </si>
  <si>
    <t>7.2.5.</t>
  </si>
  <si>
    <t>7.2.6.</t>
  </si>
  <si>
    <t>7.2.7.</t>
  </si>
  <si>
    <t>7.3.</t>
  </si>
  <si>
    <t>7.3.1.</t>
  </si>
  <si>
    <t>7.3.2.</t>
  </si>
  <si>
    <t>7.3.3.</t>
  </si>
  <si>
    <t>7.4.</t>
  </si>
  <si>
    <t>7.4.1.</t>
  </si>
  <si>
    <t>7.4.2.</t>
  </si>
  <si>
    <t>7.5.</t>
  </si>
  <si>
    <t>7.5.1.</t>
  </si>
  <si>
    <t>7.5.2.</t>
  </si>
  <si>
    <t>7.5.3.</t>
  </si>
  <si>
    <t>7.6.</t>
  </si>
  <si>
    <t>7.6.1.</t>
  </si>
  <si>
    <t>7.6.2.</t>
  </si>
  <si>
    <t>7.6.3.</t>
  </si>
  <si>
    <t>7.6.4.</t>
  </si>
  <si>
    <t>7.6.5.</t>
  </si>
  <si>
    <t>7.7.</t>
  </si>
  <si>
    <t>8.</t>
  </si>
  <si>
    <t>8.1.</t>
  </si>
  <si>
    <t>8.2.</t>
  </si>
  <si>
    <t>8.3.</t>
  </si>
  <si>
    <t>9.2.</t>
  </si>
  <si>
    <t>9.3.</t>
  </si>
  <si>
    <t>9.4.</t>
  </si>
  <si>
    <t>9.5.</t>
  </si>
  <si>
    <t>9.6.</t>
  </si>
  <si>
    <t>10.</t>
  </si>
  <si>
    <t>10.1.</t>
  </si>
  <si>
    <t>10.2.</t>
  </si>
  <si>
    <t>10.3.</t>
  </si>
  <si>
    <t>12.</t>
  </si>
  <si>
    <t>12.1.</t>
  </si>
  <si>
    <t>12.2.</t>
  </si>
  <si>
    <t>12.3.</t>
  </si>
  <si>
    <t>12.4.</t>
  </si>
  <si>
    <t>12.5.</t>
  </si>
  <si>
    <t>11.</t>
  </si>
  <si>
    <t>11.1.</t>
  </si>
  <si>
    <t>11.2.</t>
  </si>
  <si>
    <t>11.3.</t>
  </si>
  <si>
    <t>11.4.</t>
  </si>
  <si>
    <t>1.12.</t>
  </si>
  <si>
    <t>1.13.</t>
  </si>
  <si>
    <t>1.11.</t>
  </si>
  <si>
    <t>1.10.</t>
  </si>
  <si>
    <t>1.1.</t>
  </si>
  <si>
    <t>1.2.</t>
  </si>
  <si>
    <t>1.3.</t>
  </si>
  <si>
    <t>1.4.</t>
  </si>
  <si>
    <t>1.5.</t>
  </si>
  <si>
    <t>1.6.</t>
  </si>
  <si>
    <t>1.7.</t>
  </si>
  <si>
    <t>1.8.</t>
  </si>
  <si>
    <t>1.9.</t>
  </si>
  <si>
    <t>2.1.</t>
  </si>
  <si>
    <t>2.1.1.</t>
  </si>
  <si>
    <t>2.1.2.</t>
  </si>
  <si>
    <t>2.1.3.</t>
  </si>
  <si>
    <t>2.1.4.</t>
  </si>
  <si>
    <t>2.1.5.</t>
  </si>
  <si>
    <t>2.2.</t>
  </si>
  <si>
    <t>2.2.1.</t>
  </si>
  <si>
    <t>2.2.2.</t>
  </si>
  <si>
    <t>2.2.3.</t>
  </si>
  <si>
    <t>2.2.4.</t>
  </si>
  <si>
    <t>2.3.</t>
  </si>
  <si>
    <t>2.3.1.</t>
  </si>
  <si>
    <t>2.3.2.</t>
  </si>
  <si>
    <t>2.3.3.</t>
  </si>
  <si>
    <t>2.3.4.</t>
  </si>
  <si>
    <t>2.4.</t>
  </si>
  <si>
    <t>2.4.1.</t>
  </si>
  <si>
    <t>2.4.2.</t>
  </si>
  <si>
    <t>2.4.3.</t>
  </si>
  <si>
    <t>2.4.4.</t>
  </si>
  <si>
    <t>2.4.5.</t>
  </si>
  <si>
    <t>2.4.6.</t>
  </si>
  <si>
    <t>2.5.</t>
  </si>
  <si>
    <t>2.5.1.</t>
  </si>
  <si>
    <t>2.5.2.</t>
  </si>
  <si>
    <t>2.5.3.</t>
  </si>
  <si>
    <t>2.5.4.</t>
  </si>
  <si>
    <t>2.6.2.</t>
  </si>
  <si>
    <t>2.10.1.</t>
  </si>
  <si>
    <t>2.10.2.</t>
  </si>
  <si>
    <t>2.10.3.</t>
  </si>
  <si>
    <t>2.10.4.</t>
  </si>
  <si>
    <t>2.11.</t>
  </si>
  <si>
    <t>2.11.1.</t>
  </si>
  <si>
    <t>2.11.2.</t>
  </si>
  <si>
    <t>2.11.3.</t>
  </si>
  <si>
    <t>2.11.4.</t>
  </si>
  <si>
    <t>2.11.5.</t>
  </si>
  <si>
    <t>2.12.</t>
  </si>
  <si>
    <t>2.13.</t>
  </si>
  <si>
    <t>3.</t>
  </si>
  <si>
    <t>3.1.</t>
  </si>
  <si>
    <t>3.2.</t>
  </si>
  <si>
    <t>3.3.</t>
  </si>
  <si>
    <t>3.4.</t>
  </si>
  <si>
    <t>3.5.</t>
  </si>
  <si>
    <t>4.4.</t>
  </si>
  <si>
    <t>4.5.</t>
  </si>
  <si>
    <t>4.6.</t>
  </si>
  <si>
    <t>4.7.</t>
  </si>
  <si>
    <t>4.8.</t>
  </si>
  <si>
    <t>4.9.</t>
  </si>
  <si>
    <t>4.10.</t>
  </si>
  <si>
    <t>4.</t>
  </si>
  <si>
    <t>4.1.</t>
  </si>
  <si>
    <t>4.2.</t>
  </si>
  <si>
    <t>4.3.</t>
  </si>
  <si>
    <t>4.3.1.</t>
  </si>
  <si>
    <t>4.3.2.</t>
  </si>
  <si>
    <t>5.</t>
  </si>
  <si>
    <t>5.1.</t>
  </si>
  <si>
    <t>5.2.</t>
  </si>
  <si>
    <t>5.3.</t>
  </si>
  <si>
    <t>5.4.</t>
  </si>
  <si>
    <t>5.5.</t>
  </si>
  <si>
    <t>6.</t>
  </si>
  <si>
    <t>6.2.</t>
  </si>
  <si>
    <t>7.9.</t>
  </si>
  <si>
    <t>7.8.</t>
  </si>
  <si>
    <t>7.</t>
  </si>
  <si>
    <t>7.1.</t>
  </si>
  <si>
    <t>7.1.1.</t>
  </si>
  <si>
    <t>7.1.2.</t>
  </si>
  <si>
    <t>7.2.</t>
  </si>
  <si>
    <t>7.2.1.</t>
  </si>
  <si>
    <t>7.2.2.</t>
  </si>
  <si>
    <t>9.1.</t>
  </si>
  <si>
    <t>9.</t>
  </si>
  <si>
    <t>7.9. Социальное обеспечение детей-сирот и детей, оставшихся без попечения родителей, обучающихся в областных государственных бюджетных профессиональных организациях области</t>
  </si>
  <si>
    <t>7.2.7. Предоставление единовременной компенсационной выплаты врачам-специалистам в размере 500,0 тыс. рублей, принятым на работу в областные государственные медицинское организации</t>
  </si>
  <si>
    <t>Департамент здравоохранения Костромской области, департамент образования и науки Костромской области, информационно-аналитическое управление Костромской области, комитет по физической культуре и спорту Костромской области, департамент по труду и социальной защите населения Костромской области, департамент культуры Костромской области</t>
  </si>
  <si>
    <t>Департамент здравоохранения Костромской области, территориальный фонд обязательного медицинского страхования Костромской области, департамент образования и науки Костромской области, департамент культуры Костромской области, информационно-аналитическое управление Костромской области, департамент по труду и социальной защите населения Костромской области</t>
  </si>
  <si>
    <t>Департамент здравоохранения Костромской области, департамент строительства Костромской области</t>
  </si>
  <si>
    <t>Департамент строительства Костромской области</t>
  </si>
  <si>
    <t xml:space="preserve">Департамент строительства Костромской </t>
  </si>
  <si>
    <t>Департамент здравоохранения Костромской области, департамент образования и науки Костромской области, департамент по труду и социальной защите населения Костромской области, департамент культуры Костромской области, департамент строительства Костромской области, информационно-аналитическое управление Костромской области, комитет по физической культуре и спорту Костромской области</t>
  </si>
  <si>
    <t>Все станции (отделения) скорой медицинской помощи оснащены информационными системами "РМИС", "112"</t>
  </si>
  <si>
    <t>1.14.</t>
  </si>
  <si>
    <t>1.14. Развитие материально-технической базы детских поликлиник и детских поликлинических отделений медицинских организаций, расположенных на территории Костромской области, в соответствии с Положением об организации оказания первичной медико-санитарной помощи детям, утвержденным приказом Минздрава России от 7 марта 2018 года № 92н</t>
  </si>
  <si>
    <t>100-процентное поддержание финансовой обеспеченности территориальной программы обязательного медицинского страхования в рамках базовой программы обязательного медицинского страхования; 100-процентное поддержание уровня использования средств нормированного страхового запаса</t>
  </si>
  <si>
    <t>Внедрена программа диспетчеризации на базе ОГБУЗ "Костромская областная станция  скорой медицинской помощи и медицины катастроф"</t>
  </si>
  <si>
    <t>Автомобили скорой медицинской помощи оснащены мобильным абонентским комплексом "ГЛОНАСС".</t>
  </si>
  <si>
    <t>Функционирование единого информационного пространства между отделениями гемодиализной помощи в г. Костроме, г. Галиче, г. Шарье - 100,0%</t>
  </si>
  <si>
    <t>Формирование и аттестация информационной системы персональных данных медицинских организаций осуществляется в рамках текущего финансирования медицинских организаций. В настоящее время проводятся мероприятия по созданию системы защиты информации регионального ЦОД на базе ОГБУЗ "Медицинский информационно-аналитический центр Костромской области"</t>
  </si>
  <si>
    <t>Закупка медицинского оборудования для ОГБУЗ "Костромская областная станция переливания крови", ОГБУЗ "Шарьинская окружная больница им. Каверина В.Ф.", ОГБУЗ "Буйская городская больница", ОГБУЗ "Галичская окружная больница" проводилась в 2014 году в рамках заключенного соглашения между Федеральным медико-биологическим агенством и администрацией Костромской области</t>
  </si>
  <si>
    <t>Закупка компьютерного и сетевого оборудования с лицензионным программным обеспечением для ОГБУЗ "Шарьинская окружная больница им. Каверина В.Ф.", ОГБУЗ "Буйская городская больница", ОГБУЗ "Галичская окружная больница" проводилась в 2014-2015 годах.</t>
  </si>
  <si>
    <t>Ремонтные работы зданий ОГБУЗ "Кострмоская областная станция переливания крови" и отделений переливания крови ОГБУЗ "Шарьинская окружная больница им. Каверина В.Ф.", ОГБУЗ "Буйская городская больница", ОГБУЗ "Галичская окружная больница" проводились в 2014 году в рамках заключенного соглашения между Федеральным медико-биологическим агенством и администрацией Костромской области.</t>
  </si>
  <si>
    <r>
      <t>Выплата в размере 50,0 тыс. рублей в</t>
    </r>
    <r>
      <rPr>
        <sz val="8"/>
        <rFont val="Times New Roman"/>
        <family val="1"/>
        <charset val="204"/>
      </rPr>
      <t>рачам-специалистам до 30 лет, трудоустроившимся после 1 января 2014 года для работы в медицинские организации, расположенные на территории городских округов Костромской области, с 01.07.2017 года отменена.</t>
    </r>
  </si>
  <si>
    <t>Региональный центр обработки данных в сфере здравоохранения Костромской области создан на базе ОГБУЗ "Медицинский информационно-аналитический центр Костромской области"</t>
  </si>
  <si>
    <t>2.6.6.</t>
  </si>
  <si>
    <t>2.6.6. Приобретение объекта недвижимого имущества ля нужд ОГБУЗ "Костромской онкологический диспансер"</t>
  </si>
  <si>
    <t>Работают отделения паллиативной помощи в ОГБУЗ "Солигаличская РБ" на 10 коек, Рождественском отделении ОГБУЗ "Шарьинская ОБ им. Каверина В.Ф." - на 20 коек, ОГБУЗ "Костромская психиатрическая больница" на 40 коек.
20 декабря 2017 года открыто отделение паллиативной помощи в ОГБУЗ "Красносельская районная больница" на 6 коек.</t>
  </si>
  <si>
    <t>За счет средств благотворительного фонда имени Марины Гутерман в 2018 году помпы для детей, больных сахарным диабетом, не устанавливались.</t>
  </si>
  <si>
    <r>
      <t>Выплата в размере 100,0 тыс. рублей в</t>
    </r>
    <r>
      <rPr>
        <sz val="8"/>
        <rFont val="Times New Roman"/>
        <family val="1"/>
        <charset val="204"/>
      </rPr>
      <t>рачам-специалистам до 30 лет, трудоустроившимся после 1 января 2014 года для работы в медицинские организации, расположенные на территории городских округов Костромской области, с 01.07.2017 года отменена.</t>
    </r>
  </si>
  <si>
    <t>За счет внебюджетных источников медицинских организаций выплату
меры социальной поддержки в виде ежемесячных выплат (стипендия) в
размере от 1,0 тыс. руб. до 9,0 тыс. руб. получают 20 студентов
медицинских ВУЗов.
Ежемесячная доплата к стипендии за счет средств областного бюджета отменена.</t>
  </si>
  <si>
    <t>За счет внебюджетных источников медицинских организаций выплату
мер социальной поддержки в виде ежемесячных выплат (стипендия) в
размере от 1,0 тыс. руб. до 9,0 тыс. руб. получают 14 ординаторов.
Ежемесячная доплата к стипендии за счет средств областного бюджета отменена.</t>
  </si>
  <si>
    <t>1.11.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</si>
  <si>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1.15.</t>
  </si>
  <si>
    <t>1.16.</t>
  </si>
  <si>
    <t>1.17.</t>
  </si>
  <si>
    <t>Департамент здравоохранения Костромской области, департамент строительства, ЖКХ и ТЭК Костромской области</t>
  </si>
  <si>
    <t>1.18.</t>
  </si>
  <si>
    <t>2.1.6.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</si>
  <si>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2.1.6.</t>
  </si>
  <si>
    <t>1.15. Региональный проект «Развитие системы оказания первичной медико-санитарной помощи»</t>
  </si>
  <si>
    <t>1.17. Проведение вакцинации против пневмококковой инфекции гражданам старше трудоспособного возраста из групп риска, проживающих в организациях социального обслуживания Костромской области, и проведение дополнительных скринингов лицам старше 65 лет, проживающим в сельской местности, на выявление отдельных социально-значимых неинфекционных заболеваний, влияющих на структуру смертности населения, с возможностью доставки данных лиц в медицинские организации в рамках реализации регионального проекта «Старшее поколение»</t>
  </si>
  <si>
    <t>1.18. Региональный проект «Формирование системы мотивации граждан к здоровому образу жизни, включая здоровое питание и отказ от вредных привычек»</t>
  </si>
  <si>
    <t>2.14.</t>
  </si>
  <si>
    <t>2.15.</t>
  </si>
  <si>
    <t>2.16.</t>
  </si>
  <si>
    <t>2.15. Региональный проект «Борьба с онкологическими заболеваниями»</t>
  </si>
  <si>
    <t>2.14. Региональный проект «Борьба с сердечно-сосудистыми заболеваниями»</t>
  </si>
  <si>
    <t>2.16. Региональный проект «Развитие экспорта медицинских услуг»</t>
  </si>
  <si>
    <t>1.16. Региональный проект «Развитие детского здравоохранения, включая создание своевременной инфраструктуры оказания медицинской помощи детям»</t>
  </si>
  <si>
    <t>7.10.</t>
  </si>
  <si>
    <t>7.10. Региональный проект «Обеспечение государственных медицинских организаций Костромской области квалифицированными кадрами»</t>
  </si>
  <si>
    <t>9.7.</t>
  </si>
  <si>
    <t>9.8.</t>
  </si>
  <si>
    <t>9.7. Организация взаимодействия при обмене документами, в том числе в электронном виде, между организациями здравоохранения и учреждениями медико-социальной экспертизы</t>
  </si>
  <si>
    <t>9.8. 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</si>
  <si>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11.5.</t>
  </si>
  <si>
    <t>13.6.</t>
  </si>
  <si>
    <t>11.5. Финансовое обеспечение организации обязательного медицинского страхования на территории субъектов Российской Федерации (софинансирование расходов медицинских организаций на оплату труда врачей и среднего медицинского персонала)</t>
  </si>
  <si>
    <t>13.6. Региональный проект «Развитие системы оказания первичной медико-санитарной помощи»</t>
  </si>
  <si>
    <t>Снижение к концу 2019 года распространенности низкой физической активности среди взрослого населения до 28,0%</t>
  </si>
  <si>
    <t>Снижение к концу 2019 года смертности от самоубийств до 17,8 случая на 100 000 населения</t>
  </si>
  <si>
    <t>100-процентный охват вакцинацией от пневмоккоковой инфекции детей с перинатальным контактом ВИЧ-инфекцией в декретированные сроки;
увеличение к концу 2019 года количества работников и добровольцев СОНКО, принявших участие в проведении образовательных мероприятий в целевых группах населения до 40 человек;
увеличение уровня информированности населения в возрасте 18-49 лет по вопросам ВИЧ-инфекции до 90,0% к концу 2019 года;
увеличение числа внедренных программ профилактики ВИЧ, вирусных гепатитов В и С на рабочих местах с участием социально ориентированных некоммерческих организаций</t>
  </si>
  <si>
    <t>Снижение к концу 2019 года заболеваемости острым вирусным гепатитом В до 2,4 случая 100 000 человек населения;
поддержание в 2019 году на уровне 95,0% охвата населения иммунизацией против вирусного гепатита В и пневмоккоковой инфекции в декретированные сроки</t>
  </si>
  <si>
    <t xml:space="preserve">Снижение к концу 2019 года:
доли больных алкоголизмом, повторно госпитализированных в течение года, до 23,67%,
доли больных наркоманиями, повторно госпитализированных в течение года, - до 27,29% </t>
  </si>
  <si>
    <t>Снижение к концу 2019 года:
распространенности потребления табака среди взрослого населения до 28,1%,
распространенности потребления табака среди детей и подростков - до 22,0%</t>
  </si>
  <si>
    <t>Недопущение роста  распространенности ожирения среди взрослого населения (индекс  массы тела более 30 кг/кв.м)  к концу 2019 года -  17,0%,
снижение к концу 2019 года:
распространенности избыточного потребления соли среди взрослого населения - до 41,3%,
распространенности недостаточного потребления фруктов и овощей среди взрослого населения  - до 57,0%;
увеличение доли лиц, состоящих под диспансерным наблюдением по поводу болезни, характеризующейся повышенным кровяным давлением, в общем числе лиц, имеющих повышенное артериальное давление до 55,0%</t>
  </si>
  <si>
    <t>Поддержание охвата к концу 2019 года профилактическими медицинскими осмотрами детей на уровне 95,0%;
поддержание охвата:
диспансеризацией детей-сирот и детей, находящихся в трудной жизненной ситуации, на уровне 97,0%,
диспансеризацией подростков - на уровне 95%;
увеличение к концу 2019 года доли больных с выявленными злокачественными новообразованиями на I-II стадиях до 54,2%, охвата населения профилактическими осмотрами, проводимыми с целью выявления социально значимых заболеваний до 34,8%</t>
  </si>
  <si>
    <t xml:space="preserve">Увеличение к концу  2019 года доли ВИЧ-инфицированных лиц, состоящих на диспансерном наблюдении, в общем количестве лиц, у которых выявлена ВИЧ-инфекция, до 98,6% </t>
  </si>
  <si>
    <t>Увеличение к концу 2019 года охвата медицинским освидетельствованием на ВИЧ-инфекцию населения в Кострмоской области до 23,0%</t>
  </si>
  <si>
    <t>Увеличение концу 2019 года:
доли детских поликлиник и детских поликлинических отделений медицинских организаций Костромской области, дооснащенных медицинскими изделиями, с целью приведения их в соответствие с требованиями приказа Минздрава России от 07.03.2018 № 92н к  до 20,0%;
доли детских поликлиник и детских поликлинических отделений медицинских организаций Костромской области, реализовавших организационно-планировочные решения внутренних пространств, обеспечивающих комфортность пребывания детей в соответствии с требованиями приказа Минздрава России от 07.03.2018 № 92н до 20,0%;
доли посещений с профилактической и иными целями детьми в возрасте 0 – 17 лет до 53,0%;
доли детей в возрасте 0 – 17 лет от общей численности детского населения, пролеченных в дневных стационарах медицинских организаций, оказывающих медицинских помощь в амбулаторных условиях до 2,25%;
снижение смертности детей в возрасте 0-4 года включительно до 8,2 случая на 1 000 новорожденных, родившихся живыми</t>
  </si>
  <si>
    <t>Снижение к концу 2019 года:
смертности детей в возрасте 0-1 года до 7,0 случаев на 1 000 родившихся живыми;
смертности детей в возрасте 0-4 года до 8,2 случая на 1 000 родившихся живыми;
смертности детей в возрасте 0-17 лет до 56,7 случая на 100 000 детей соответствующего возраста;
доли посещений детьми медицинских организаций с профилактическими целями до 53,0%</t>
  </si>
  <si>
    <t>Увеличение к концу 2019 года охвата граждан старше трудоспособного возраста:
профилактическими осмотрами, включая диспансеризацию до 23,9%;
из групп риска, проживающих в организациях социального обслуживания, вакцинацией против пневмококковой инфекции до 0,95%</t>
  </si>
  <si>
    <t>Увеличеник к концу 2019 года:
обращаемости в медицинские организации по вопросам здорового образа жизни до 12,8 тыс. человек;
смертности мужчин в возрасте 16-59 лет до 758 случаев на 100 000 человек населения;;
смертности женщин в возрасте 16-54 года до 188,2 случая на 100 000 человек населения</t>
  </si>
  <si>
    <t>Увеличение к концу 2019 года доли абациллированных больных туберкулезом от числа больных туберкулезом с бактериовыделением до 73,5%</t>
  </si>
  <si>
    <t>Увеличение охвата населения профилактическими медицинскими осмотрами на туберкулез к концу 2019 года до 71,9%</t>
  </si>
  <si>
    <t>Увеличение к концу 2019 года продолжительности жизни ВИЧ-инфицированных лиц, получающих антиретровирусную терапию, до 64,9 года</t>
  </si>
  <si>
    <t>Увеличение к концу  2019 года числа больных:
наркоманией, находящихся в ремиссии более 2-х лет - до 11,5 случая а 100 больных среднегодового контингента;
алкоголизмом, находящихся в ремиссии более 2-х лет - 10,75 случая на 100 больных среднегодового контингента</t>
  </si>
  <si>
    <t>Увеличение к концу  2019 года:
доли ВИЧ-инфицированных лиц, получающих антиретровирусную терапию, в общем количестве лиц, состоящих на диспансерном наблюдении, до 68,5%;
ожидаемой продолжительности жизни ВИЧ-инфицированных лиц, получающих антиретровирусную терапию в соответствии с действующими стандартами, до 64,9 года</t>
  </si>
  <si>
    <t>Снижение к концу 2019 года  доли больных психическими расстройствами, повторно госпитализированных в течение года, до 19,0%;
увеличение к концу 2019 года доли пациентов, охваченных бригадными формами оказания психиатрической помощи, в общем числе наблюдаемых больных до 32,0%</t>
  </si>
  <si>
    <t>Открытие первичного сосудистого центра на базе ОГБУЗ "Мантуровская окружная больница" к концу 2019 года</t>
  </si>
  <si>
    <t xml:space="preserve">Снижение к концу 2019 года смертности от:
ишемической болезни сердца до 438,2 случая на 100 000 населения;
церебро-васкулярных заболеваний - до 218,0 случаев на 100 000 населения </t>
  </si>
  <si>
    <t>Увеличение к концу 2019 года удельного веса больных злокачественными новообразованиями, состоящих на учете с момента установления диагноза 5 лет и более, до 53,2%;
Снижение к концу 2019 года:
одногодичной летальности больных со злокачественными новообразованиями до 27,8%;
распространенности онкологических забо-леваний до 2 785,2 случаев на 100 000 человек населения</t>
  </si>
  <si>
    <t>Строительство здания для размещения центра амбулаторной онкологической помощи к концу 2019 года</t>
  </si>
  <si>
    <t>Увеличение к концу 2019 года доли выездов бригад скорой медицинской помощи со временем доезда до больного менее 20 минут  до 89,0%;
снижение больничной летальности пострадавших в результате дорожно-транспортных происшествий до 4,0%</t>
  </si>
  <si>
    <t>Снижение к концу 2019 года больничной летальности пострадавших в результате дорожно-транспортных происшествий  до 4,0%</t>
  </si>
  <si>
    <t>100-процентная оплата высокотехнологичной медицинской помощи территориальным фондом обязательного медицинского страхования Костромской области;
оказание к концу 2019 года:
2 363 пациентам высокотехнологичной медициснкой помощи;
59 пациентам высокотехнологичной медицинской помощи, не включенной в базовую программу обязательного медицинского страхования</t>
  </si>
  <si>
    <t>100-процентрая заготовка компонентов донорской крови автоматическими методами</t>
  </si>
  <si>
    <t>Увеличение обеспеченностью геронтологическими койками к концу 2019 года до 0,95 на 2 000 населения 70 лет и старше</t>
  </si>
  <si>
    <t>Снижение к концу 2019 года смертности от:
болезней системы кровообращения до 711,7 случая на 100 000 человек населения;
инфаркта миокарда до 59,3 случая на 100 000 человек населения;
острого нарушения мозгового кровообращения до 118,2 случая на 100 000 человек населения;</t>
  </si>
  <si>
    <t>Снижение к концу 2019 года:
смертности от новообразований, в том числе от злокачественных до 240,7 случая на 100 000 человек населения;
одногодичной летальность больных со злокачественными новообразованиями (умерли в течение первого года с момента установления диагноза из числа больных, впервые взятых на учет в предыдущем году) до 27,8%;
увеличения удельного веса больных со злокачественными новообразованиями, состоящих на учете 5 лет и более до 53,2%</t>
  </si>
  <si>
    <t>Квеличение количества пролеченных иностранных граждан до 0,17 тыс. человек</t>
  </si>
  <si>
    <t>Обеспечние гемодиализными аппаратами всех нуждающихся</t>
  </si>
  <si>
    <t xml:space="preserve">100-процентное обеспечение гемодиализной помощью всех нуждающихся;
увеличение к концу 2019 года обеспеченности населения гемодиализной помощью - 531,3 человек на 1 млн. населения </t>
  </si>
  <si>
    <t xml:space="preserve">Увеличение к концу 2019 года охвата пар 
«мать-дитя» химиопрофилактикой в соответствии с действующими стандартами до 98,5%
</t>
  </si>
  <si>
    <t>Увеличение к концу 2019 года доли обследованных беременных женщин по новому алгоритму проведения комплексной пренатальной (дородовой) диагностики нарушений развития ребенка от числа поставленных на учет в первый триместр беременности до78,0%</t>
  </si>
  <si>
    <t>Увеличение к концу  2019 года охвата:
неонатальным скринингом до 99,0%;
аудиологическим скринингом до 98,0%</t>
  </si>
  <si>
    <t>Снижение к концу 2019 года числа абортов до 24,0 случая на 1 000 женщин в возрасте 15-49 лет</t>
  </si>
  <si>
    <t>Снижение к концу 2019 года:
числа абортов до 24,0 случая на 1 000 женщин в возрасте 15-49 лет;
первичной инвалидности у детей до 20,0 на 10 000 детей соответствующего возраста</t>
  </si>
  <si>
    <t>Увеличение к концу 2019 года охвата:
реабилитационной медицинской помощью пациентов до 21,0%;
реабилитационной медицинской помощью детей-инвалидов от числа нуждающихся  до 82,0%</t>
  </si>
  <si>
    <t>Увеличение к концу 2019 года:
уровеня обеспеченности койками для оказания паллиативной медицинской помощи до 0,066 тыс. коек;
числа амбулаторных посещений с паллиативной целью к врачам-специалистам и среднему медицинскому персоналу любых специальностей до 0,161 тысяч посещений;
Поддержание:
на уровне 60-процентов доли посещений выездной патронажной службой на дому для оказания паллиативной медицинской помощи в общем количестве посещений по паллиативной медицинской помощи;
на уровне 90,0-процентов полноты выборки наркотических и психотропных лекарственных препаратов в рамках заявленных потребностей в соответствии с планом распределения наркотических лекарственных препаратов и психотропных веществ</t>
  </si>
  <si>
    <t>Увеличение к концу 2019 года количества медицинских работников медицинских организаций Костромской области, получивших жилье, до 15 человек</t>
  </si>
  <si>
    <t xml:space="preserve">Увеличение к концу 2019 года количества врачей-специалистов медицинских организаций Костромской области, получающих ежемесячную денежную компенсацию за наем жилого помещения и ежемесячную денежную компенсацию части затрат по ипотечному жилищному кредиту (займу), до 300 человек      </t>
  </si>
  <si>
    <t>Сокращение к концу 2019 года дефицита:
врачей  в медицинских организациях Костромской области до 250 человек;
средних медицинских работников до 240 человек</t>
  </si>
  <si>
    <t>Количество медицинских работников, работающих и проживающих в сельской местности и  получающих меру социальной поддержки в размере 400 рублей на каждого члена семьи  для оплаты жилого помещения и коммунальных услуг, к концу 2019 года - 1 490 человек</t>
  </si>
  <si>
    <t>Увеличение доли медицинских работников (врачей, фельдшеров) в возрасте до 50 лет, прибывших (переехавших) на работу в сельские населенные пункты, либо рабочие поселки, либо поселки городского типа, либо города с населением до 50 тыс. человек, которым фактически предоставлены единовременные компенсационные выплаты, в общей численности медицинских работников, которым запланировано предоставить указанные выплаты до 81,0%</t>
  </si>
  <si>
    <t>Трудоустройство врачей дефицитных специальностей в областные государственные медицинские организации ежегодно не менее 6 человек</t>
  </si>
  <si>
    <t>Количество выпускников, принятых на работу в государственные медицинские организации, расположенные в сельских населенных пунктах на территории Костромской области, и получивших выплату в размере 100 тыс. рублей, к концу 2019 года - 10 человек;
Количество медицинских работников, имеющих высшее образование, прибывших на работу в сельский населенный пункт либо рабочий поселок или переехавших  на работу в сельский населенный пункт либо рабочий поселок из другого населенного пункта не менее 22 человек ежегодно</t>
  </si>
  <si>
    <t>Увеличение к концу 2019 года числа лиц, направленных на целевую подготовку, до 410 человек, из них:
по программам высшего профессионального образования - 140 человек,
по программам среднего профессионального образования - 220 человек
по программам послевузовского (ординатуре) профессионального образования - 65 человек</t>
  </si>
  <si>
    <t>Увеличение к концу 2019 года количества медицинских и фармацевтических специалистов, обучавшихся в рамках целевой подготовки для нужд Костромской области, трудоустроившихся после завершения обучения в медицинские или фармацевтические организации системы здравоохранения Костромской области, в общем числе медицинских и фармацевтических специалистов, обучавшихся в рамках целевой подготовки для нужд Костромской области до 52 человек</t>
  </si>
  <si>
    <t>Увеличение к концу  2019 года количества специалистов, трудоустроившихся в медицинские организации Костромской области, из числа лиц, получавших доплаты к стипендии во время обучения на 5-6 курсах медицинских образовательных организаций высшего образования, до 10 человек</t>
  </si>
  <si>
    <t>Увеличение к концу  2019 года количества специалистов, трудоустроившихся в медицинские организации Костромской области, из числа лиц, получавших доплаты к стипендии во время прохождения обучения по программам ординатуры, до 10 человек</t>
  </si>
  <si>
    <t>Увеличение к концу 2019 года доли:
врачей, имеющих квалификационную категорию, из числа работающих в медицинских организациях Костромской области до 90,0%;
средних медицинских работников, имеющих квалификационную категорию, из числа работающих в медицинских организациях Костромской области до 40,0%</t>
  </si>
  <si>
    <t>Количество подготовленных специалистов по программам послевузовского медицинского и фармацевтического образования в государственных образовательных учреждениях высшего и дополнительного профессионального образования к концу 2019 года - 65 человек (в ординатуре)</t>
  </si>
  <si>
    <t>Увеличение количества средних медицинских работников, прошедших циклы повышения квалификации в государственных образовательных организациях среднего и дополнительного образования, к концу 2019 года до 2 000 человек</t>
  </si>
  <si>
    <t>Увеличение количества обучающихся, прошедших подготовку в обучающихся симуляционных центрах  до 225 человек</t>
  </si>
  <si>
    <t>Увеличение к концу 2019 года обеспеченности населения:
врачами, работающими в государственных медицинских организациях до 32,9 человека на 10 000 человек населения;
средними медицинскими работниками, рабо-тающими в государст-венных медицинских организациях до 98,0 человек на 10 000 человека населения;
врачами, оказывающими медицинскую помощь в амбулаторных условиях до 16,5 человек на 10 000 человек населения</t>
  </si>
  <si>
    <t>Увеличение к концу  2019 года удовлетворения потребности отдельных категорий граждан в необходимых лекарственных препаратах и медицинских изделиях, а также специализированных продуктах лечебного питания для детей-инвалидов по  федеральной программе обеспечения необходимыми лекарственными средствами (от числа лиц, имеющих право на государственную социальную помощь и не отказавшихся от получения социальной услуги, лекарственными препаратами, изделиями медицинского назначения, а также специализированными продуктами лечебного питания для детей-инвалидов) до 99,4%</t>
  </si>
  <si>
    <t>Увеличение уровня удовлетворения спроса на лекарственные препараты, предназначенные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трансплантации органов и (или) тканей (от числа лиц, включенных в федеральный регистр больных и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трансплантации органов и (или) тканей) до 99,8%;
недопущение превышения более чем на 1,0% доли рецептов, находящихся на отсроченном обеспечении, в общем количестве выписанных рецептов</t>
  </si>
  <si>
    <t>Увеличение уровня удовлетворения потребности в лекарственных препаратах, изделиях медицинского назначения, а также специализированных продуктах лечебного питания  льготных категорий граждан по программе региональной льготы, в том числе для пациентов с орфанными (редкими) заболеваниями к концу 2019 года до 97,0%</t>
  </si>
  <si>
    <t>Доля лечебно-профилактических организаций, проводящих телемедицинские консультации -  100%;
увеличение к концу 2019 года доли бригад скорой медицинской помощи, оснащенных мобильными телемедицинскими комплексами, до 50,0%</t>
  </si>
  <si>
    <t>Увеличение к концу 2019 года доли работников здравоохранения Костромской области, прошедших обучение использованию информационно-телекоммуникационных технологий, до 90,0%</t>
  </si>
  <si>
    <t>Увеличение к концу 2019 года:
доли лечебно-профилактических организаций, подключенных к центральному архиву медицинских изображений до 50,0%;
доля граждан, из числа застрахованных в системе обязательного медицинского страхования, для которых заведены электронные медицинские карты до 100,0%</t>
  </si>
  <si>
    <t>Увеличение к концу 2019 года доли государственных и муниципальных медицинских организаций Костромской области, обеспечивающих информационное взаимодействие с информационными системами учреждений медико-социальной экспертизы для обмена документами в электронном виде, при направлении гражданина на медико-социальную экспертизу до 32,0%</t>
  </si>
  <si>
    <t>Увеличение к концу 2019 года:
числа граждан, воспользовавшихся услугами (сервисами) в Личном кабинете пациента «Мое здоровье» на Едином портале государственных услуг и функций до 45,93 тыс. человек;
доли медицинских организаций государственной и муниципальной систем здравоохранения Костромской области, использующих медицинские информационные системы для организации и оказания медицинской помощи гражданам, обеспечивающих информационное взаимодействие с ЕГИСЗ до 68,0%;
доли медицинских работников, участвующих в оказании медицинской помощи, для которых организованы автоматизированные рабочие места, под-ключенные к медицинским информационным системам государственных и муниципальных медицинских организаций Костромской области до 57,0%;
количества автоматизированных рабочих мест в государственных и муниципальных медицинских организациях Костромской области до 2 049 единиц</t>
  </si>
  <si>
    <t>Снижение годового удельного расхода тепловой энергии на снабжение областных государственных бюджетных учреждений здравоохранения Костромской области к концу 2019 года до 0,065 Гкал/кв.м.</t>
  </si>
  <si>
    <t>Снижение к концу 2019 года годового удельного расхода потребления:
электрической энергии за счет внедрения систем энергосбережения и повышения энергетической эффективности в областных государственных бюджетных учреждениях здравоохранения Костромской области к концу 2019 года до 53,3 кВт.ч/кв.м.;
тепловой энергии за счет внедрения систем энергосбережения и повышения энергетической эффективности в областных государственных бюджетных учреждениях здравоохранения Костромской области до 0,065 Гкал/кв.м.</t>
  </si>
  <si>
    <t>Увеличение к концу 2019 года доли расходов на оказание медицинской помощи:
в амбулаторных условиях в неотложной форме до 2,4%;
в условиях дневных стационаров до 8,7%</t>
  </si>
  <si>
    <t>Средства на реализацию мероприятия в 2019 году не предусмотрены.</t>
  </si>
  <si>
    <t>Увеличение к концу 2019 года доли станций (отделений) скорой медицинской помощи, оснащенных информационными системами для скорой медицинской помощи, в общем количестве станций (отделений) скорой медицинской помощи до 75,0%</t>
  </si>
  <si>
    <t>Снижение к концу 2019 года больничной летальности пострадавших в результате чрезвычайных ситуаций до 4,0%</t>
  </si>
  <si>
    <t>Увеличение к концу 2019 года доли вызовов:
для оказания медицинской помощи в неотложной форме, осуществленными медициснкими организациями, оказывающими первичную медико-санитарную помощью, в общем количестве вызовов, постпивших для оказания скорой медицинской помощи в неотложной форме, до 65,0 %;
бригад скорой медицинской помощи со временем доезда до пациента менее 20 минут в общем количестве выездов бригад скорой медицинской помощи до 89,0 %</t>
  </si>
  <si>
    <t>Увеличение к концу 2019 года доли вызовов:
для оказания медицинской помощи в неотложной форме, осуществленными медициснкими организациями, оказывающими первичную медико-санитарную помощью, в общем количестве вызовов, постпивших для оказания скорой медицинской помощи в неотложной форме, до 65,0 %;
бригад скорой медицинской помощи со временем доезда до пациента менее 20 минут в общем количестве выездов бригад скорой медицинской помощи до 89,0 %;
снижение к концу 2019 года доли автомобилей скорой медицинской помощи со сроком эксплуатации более 5 лет в общем количестве автомобилей скорой медицинской помощи до 30,0%</t>
  </si>
  <si>
    <t xml:space="preserve">Увеличение к концу 2019 года доли лиц, госпитализированных по экстренным показаниям в течении первых суток от общего числа больных, к которым совершены вылеты, до 90,0% </t>
  </si>
  <si>
    <t>Увеличение к концу 2019 года:
числа лиц (пациентов), дополнительно эвакуированных с использованием санитарной авиации до 143 человек;
доли лиц, госпитализированных по экстренным показаниям в течение первых суток от общего числа больных, к которым совершены вылеты, до 90,0%</t>
  </si>
  <si>
    <t>100-процентное поддержание финансовой обеспеченности территориальной программы обязательного медицинского страхования в рамках базовой программы обязательного медицинского страхования;
100-процентное поддержание уровня использования средств нормированного страхового запаса</t>
  </si>
  <si>
    <r>
      <t xml:space="preserve">За I полугодие 2019 года ОГБУЗ "Костромская областная станция переливания крови" заготовлено:
- эритроцитной массы - 490,2 л;
- плазмы - 1 082,0 л;
- тромбоцитного концентрата - 1 452 дозы;
- цельной крови - 2 725,5 л;
</t>
    </r>
    <r>
      <rPr>
        <sz val="8"/>
        <rFont val="Times New Roman"/>
        <family val="1"/>
        <charset val="204"/>
      </rPr>
      <t>- эритроцитной взвеси - 880,7 л;</t>
    </r>
    <r>
      <rPr>
        <sz val="8"/>
        <color rgb="FFFF0000"/>
        <rFont val="Times New Roman"/>
        <family val="1"/>
        <charset val="204"/>
      </rPr>
      <t xml:space="preserve">
</t>
    </r>
    <r>
      <rPr>
        <sz val="8"/>
        <rFont val="Times New Roman"/>
        <family val="1"/>
        <charset val="204"/>
      </rPr>
      <t>- отмытых эритроцитов - 57 доз;</t>
    </r>
    <r>
      <rPr>
        <sz val="8"/>
        <color theme="1"/>
        <rFont val="Times New Roman"/>
        <family val="1"/>
        <charset val="204"/>
      </rPr>
      <t xml:space="preserve">
- эритроцитная масса фильтр - 118,1 л.
Выдано в медицинские организации:
- эритроцитной массы - 97,7 л;
- плазмы - 282,3 л;
- тромбоцитного концентрата - 1 422 дозы;
- эритроцитной взвеси - 740,9 л;
- фильтрованной эритроцитной массы - 115,8 л;
- отмытых эритроцитов - 56 доз.</t>
    </r>
  </si>
  <si>
    <t>За I полугодие 2019 года проведено:
- Дни донора (по графику на предприятиях, в учебных заведениях и в муниципальных образованиях области);
- 11 донорских акций (акция для военнослужащих, акция для студентов техникумов, выедные акции для первичных доноров в ювелирной компании и Костромской пивоварной компании, выездные акции в п. Антропово и г. Нерехта, субботняя донорская акция, посвященная Всероссийскому дню донора, студенческие дни донора в ФГБОУ ВО Костромской ГСХА и ФГБОУ ВО Костромском государственном университете, акция "Я донор" и "День спасения жизней", посвященная Всемирному дню донора с участием членов Регионального отделения Партии "Единая Россия", донорская акция для сотрудников "Почта России", посвященная Всемирному дню донора);
- оформлен уголок здоровья, посвященный профилактике гриппа у донора;
- проведена пропаганда добровольного донорства в средствах массовой информации (проведено 4 телевизионных, радиорепортажей и пр.);
- 10 рабочих совещаний и круглых столов по развитию донорства;
- 4 лекции и бесед о донорстве крови и пр.</t>
  </si>
  <si>
    <t>Средства на реализацию мероприятия в 2019 году не предусмотрены. Гемодиализной помощью обеспечены все нуждающиеся.</t>
  </si>
  <si>
    <t>Увеличение к концу 2019 года:
количества врачей, работающих в медицинских организациях Костромской области, до 2 106 человек;
количества среднего медицинского персонала, работающего в медицинских организациях Костромской области, до 6 285 человек</t>
  </si>
  <si>
    <t>За I полугодие 2019 года предоставлены квартиры 9 врачам областных государственных бюджетных учреждений здравоохранения Костромской обалсти.</t>
  </si>
  <si>
    <t>На базе ОГБУЗ "Кострмоская областная клиническая больница им. Королева Е.И." проведено 18 циклов повышения квалификации врачей (проучено 659 врачей), из них в рамках непрерывного медицинского образования - 8 (проучено 398 врачей).</t>
  </si>
  <si>
    <t>В соответствии с постановлением Правительства Российской Федерации от 21 марта 2019 года № 302 «О целевом обучении по образовательным программам среднего профессионального и высшего образования и признании утратившим силу постановления Правительства Российской Федерации от 27 ноября 2013 г. № 1076" выдано 253 целевых направления.</t>
  </si>
  <si>
    <t>Для заключения договора о целевом обучении в медицинские ВУЗы по программе ординатуры в 2019-2020 учебном году обратилось 83 человека, направлено на обучение 83 человека.</t>
  </si>
  <si>
    <t>По программе ординатуры на базе ОГБУЗ "Костромская областная клиническая больница имени Королева Е.И." проходят обучение 34 ординаторов 1-ого года обучения и 24 - 2-ого года обучения.</t>
  </si>
  <si>
    <t>За I полугодие 2019 года прошли циклы повышения квалификации в государственных образовательных организациях высшего и дополнительного профессионального образования:
- врачи - 763 человека, в том числе в рамкх непрерывного медицинского образования - 398 человек;
- специалисты со средним медицинским образованием - 1 460 человек.</t>
  </si>
  <si>
    <t>На базе ОГБУЗ "Костромская областная клиническая больница им. Королева Е.И." проведено 18 циклов повышения квалификации врачей, из них в рамках непрерывного медицинского образования - 8. Проучены 596 врачей, в том числе в рамках непрерывного медицинского образования - 335 врачей.</t>
  </si>
  <si>
    <t>По состоянию на 01.07.2019 года в ОГБПОУ "Костромской областной медицинский колледж имени Героя Советского Союза С.А. Богомолова" студенты из числа детей сирот и детей, оставшихся без попечения родителей не обучаются, в ОГБПОУ "Шарьинский медицинский колледж" обучается 3 студента.</t>
  </si>
  <si>
    <t>Мониторинг трудоустройства производится в период с 01.08.2019 года по 31.08.2019 года.</t>
  </si>
  <si>
    <t>За I полугодие 2019 года выплаты не осуществлялись. В июне 2019 года поступили документы от 3 врачей-специалистов и 1 фельдшера на предоставление выплат. Документы находятся на рассмотрении в департамента здравоохранения Костромской области.</t>
  </si>
  <si>
    <r>
      <t>В I полугодии 2019 года заявлений на приобретение ведомственного жилья от фельдшеров фельдшерско-акушерских пунктов</t>
    </r>
    <r>
      <rPr>
        <b/>
        <sz val="8"/>
        <color rgb="FFFF0000"/>
        <rFont val="Times New Roman"/>
        <family val="1"/>
        <charset val="204"/>
      </rPr>
      <t xml:space="preserve"> </t>
    </r>
    <r>
      <rPr>
        <sz val="8"/>
        <rFont val="Times New Roman"/>
        <family val="1"/>
        <charset val="204"/>
      </rPr>
      <t>не поступало.</t>
    </r>
  </si>
  <si>
    <r>
      <t>За I полугодие 2019 года получали компенсацию:
- за найм жил</t>
    </r>
    <r>
      <rPr>
        <sz val="8"/>
        <rFont val="Times New Roman"/>
        <family val="1"/>
        <charset val="204"/>
      </rPr>
      <t>ья - 211 врачей;</t>
    </r>
    <r>
      <rPr>
        <sz val="8"/>
        <color theme="1"/>
        <rFont val="Times New Roman"/>
        <family val="1"/>
        <charset val="204"/>
      </rPr>
      <t xml:space="preserve">
- по ипотечному кредиту - 51 врач.</t>
    </r>
  </si>
  <si>
    <r>
      <t>За I полугодие 2019 года 1 502 ме</t>
    </r>
    <r>
      <rPr>
        <sz val="8"/>
        <rFont val="Times New Roman"/>
        <family val="1"/>
        <charset val="204"/>
      </rPr>
      <t>дицинских и фельдшерских работников,</t>
    </r>
    <r>
      <rPr>
        <sz val="8"/>
        <color theme="1"/>
        <rFont val="Times New Roman"/>
        <family val="1"/>
        <charset val="204"/>
      </rPr>
      <t xml:space="preserve"> работающих и проживающих в сельской местности, получают меру социальной поддержки для оплаты жилого помещения и коммунальных услуг на сумму 6 870,4 тыс. рублей за счет средств областного бюджета.</t>
    </r>
  </si>
  <si>
    <t>В I полугодии 2019 года выплата единовременного пособия в размере 100,0 тыс. рублей произведена 2 выпускникам, принятым на работу в государственную медицинскую организацию, расположенную в сельском населенном пункте на территории Костромской области в 2018 году (врач-терапевт участковый поликлиники Пыщугского отделения ОГБУЗ "Шарьинская окружная больница им. Каверина В.Ф.", заведующий ФАП - фельдшер Лужсковского ФАПа ОГБУЗ "Нерехтская ЦРБ").
На основании приказа от 28 января 2019 года № 51 "Об отмене и признания недействительным приказа департамента здравоохранения Костромской области от 18.12.2018 г. № 686" и в соответствии с Законом Костромской области от 9 февраля 2007 года № 112-4-ЗКО "Об административно-территориальном устройстве Костромской области" одному из трех заявителей отказано. В июне 2019 года поступило одно заявление от медицинского психолога ОГБУЗ "Шарьинский психоневрологический диспансер". Заявление находится на рассмотрении в департаменте здравоохранения Костромской области.</t>
  </si>
  <si>
    <t>За I полугодие 2019 год выплата в размере 500,0 тыс. рублей произведена 1 врачу-специалисту (врач-хирург хирургического отделения поликлиники взрослых №3 ОГБУЗ "Окружная больница Костромского округа №1"). На рассмотрении в департаменте здравоохранения Костромской области находится еще одно заявление от врача-невролога поликлиники взрослых №3 ОГБУЗ "Окружная больница Костромского округа №1".</t>
  </si>
  <si>
    <t>В I полугодии 2019 года проведено 12 профориентационных мероприятий  в рамках проведения "Дней открытых дверей", "Ярмарок вакансий".</t>
  </si>
  <si>
    <t>В I полугодии 2019 года проведены региональный конкурс "Лучший врач года", областной конкурс ФАПов "Здоровое село", конкурс "Лучший средний медицинский работник", телевизионный конкурс "Земский доктор - 2019".</t>
  </si>
  <si>
    <t>В I полугодии 2019 года проведены "Ярмарки вакансий" для студентов 5-6 курсов медицинских ВУЗов с участием представителей департамента здравоохранения Костромской области совместно с кадровыми службами областных государственных медицинских организаций Костромской области (одна в Ярославском ГМУ, одна в Кировскоим ГМУ, две в Ивановской ГМА).</t>
  </si>
  <si>
    <t>В I полугодии 2019 года 17 врачей-специалистов прошли подготовку по программам послевузовского медицинского и фармацевтического образования, в государственных образовательных учреждениях высшего и дополнительного образования.</t>
  </si>
  <si>
    <t>В I полугодии 2019 года проведены циклы повышения квалификации на базе ОГБУЗ "Костромской областной медицинский колледж имени Героя Советского Союза С.А. Богомолова" и ОГБПОУ «Шарьинский медицинский колледж», получил сертификат специалиста 1 263 средних медицинских работников.</t>
  </si>
  <si>
    <t>В I полугодии 2019 года 197 специалистов со средним медицинским образованием прошли профессиональную переподготовку в государственных образовательных учреждениях среднего и дополнительного образования, из них в ОГБПОУ «Шарьинский медицинский колледж» 77 человек.</t>
  </si>
  <si>
    <t>В рамках данного мероприятия планировалось осуществить замену оконных блоков стационара ОГБУЗ "Мантуровская окружная больница" в рамках реализации приоритетной программы "Комплексное развитие моногородов". По состоянию на 01.07.2019 года мероприятие не осуществлено, в связи с отсутствием финансирования.</t>
  </si>
  <si>
    <t>Увеличение к концу 2019 года:
числа граждан, прошедших профилактические осмотры до 0,282 млн. человек;
количества посещений при выездах мобильных медицинских бригад до 30,0 тыс. посещений;
строительство к концу 2019 года модульных фельдшерско-акушерских пунктов в количестве 2 единиц;
приобретение к концу 15  передвижных медицинских комплексов</t>
  </si>
  <si>
    <t>Снижение смертности от всех причин среди сельского населения до 17,4 случая на 1 000 человек сельского населения</t>
  </si>
  <si>
    <t>Заключены контракты с ИП Трушков Сергей Анатольевич на поставку модульных зданий фельдшерско-акушерских пунктов в с. Буяково, д. Меленки, д. Григорово (Сусанинский район) на сумму 10 106,6 тыс. рублей (в том числе на монтаж, доставку, фундамент за счет средств областного бюджета - 1 964,2 тыс. рублей). Кассовый расход планируется осуществлять с сентября 2019 года.
11.06.2019 года заключен контракт с ООО «МЕДТРЕК» на поставку 1 передвижного маммографа, 1 передвижного флюорографа и 11 передвижных фельдшерско-акушерских пунктов на сумму 107 027,0 тыс. рублей. Поставку планируется осуществить не позднее 21.10.2019 года.</t>
  </si>
  <si>
    <t>28.05.2019 года с ООО "МФК "Биоритм" заключен контракт на поставку 1 057 доз вакцины против пневмококковой инфекции на сумму 1 600,5 тыс. рублей, товар поставлен (06.06.2019 года) и оплачен (27.06.2019 года) в полном объеме.
В настоящее время вакцина распределена между организациями, проводящими вакцинацию, по состоянию на 09.07.2019 года вакцинировано 902 человека (израсходовано 85,3%  поступившей вакцины). Вакцинацию планируется завершить до конца июля 2019 года.</t>
  </si>
  <si>
    <t>С 2017 года Министерством здравоохранения РФ осуществляется централизованная поставка лекарственных препаратов в соответствии с утвержденной заявкой. По состоянию на 01.07.2019 года лекарственные препараты поставлены на сумму 29 597,9 тыс. рублей, в том числе для лечения лиц, инфицированных вирусом иммунодефицита человека в сочетании с гепатитом В и С на сумму 2 752,1 тыс. рублей.</t>
  </si>
  <si>
    <t>В 2018 году разработана проектно-сметная документация по открытию сосудистого центра на базе ОГБУЗ "Мантуровская окружная больница". Завершены демонтажные работы в ремонтируемых помещениях, в настоящее время проводятся работы по замене оконных блоков и дверей.
Открытие запланировано в 2019-2020 году.</t>
  </si>
  <si>
    <t xml:space="preserve">По состоянию на 01.07.2019 года в:
1) ОГБУЗ "Костромская областная клиническая больница имени Королева Е.И." пролечено:
- 1 281 пациент с острым коронарным синдромом;
- 489 пациента с острым нарушением мозгового кровообращения, лечение проводится в соответствии с федеральными стандартами оказания медицинской помощи.
Выполнено:
- 11 тромболизисов при остром нарушении мозгового кровообращения;
- 531 стентирование коронарных артерий.
2) ОГБУЗ "Окружная больница Костромского округа №1" пролечено:
- 179 пациентов с острым коронарным синдромом;
- 567 пациентов с острым нарушением мозгового кровообращения.
Выполнено 19 тромболизисов при остром нарушении мозгового кровообращения.
3) ОГБУЗ "Галичская окружная больница" пролечено:
- 81 пациент с острым коронарным синдромом;
- 189 пациентов с острым нарушением мозгового кровообращения.
Выполнено 10 тромболизисов при остром нарушении мозгового кровообращения.
4) ОГБУЗ "Шарьинская окружная больница им. Каверина В.Ф." пролечено:
- 378 пациентов с острым коронарным синдромом;
- 265 пациента с острым нарушением мозгового кровообращения.
Выполнено 3 тромболизиса при остром нарушении мозгового кровообращения.
</t>
  </si>
  <si>
    <t>Медицинская помощь оказывается в соответствии с порядками и стандартами оказания специализированной помощи больным онкологического профиля, утвержденными приказами Министерства здравоохранения РФ. ОГБУЗ "Костромской онкологический диспансер" имеет лицензию и оказывает высокотехнологическую медицинскую помощь.
За I полугодие 2019 года оказана медицинская помощь:
- в условиях круглосуточного стационара - 3 166 человекам;
- дневного стационара - 2 820 человекам;
- амбулаторно-поликлиническая помощь - 25 521 посещение;
- высокотехнологическая медицинская помощь - 282 человекам.</t>
  </si>
  <si>
    <t>В рамках реализации регионального проекта "Борьба с онкологическими заболеваниями" в период 2019-2020 годов будет осуществлено строительство объекта капитального строительства "ОГБУЗ "Костромской онкологический диспансер", город Кострома "Строительство здания онкологического центра для размещения линейных ускорителей".</t>
  </si>
  <si>
    <t>В учебном центре по подготовке водителей, сотрудников служб, участвующих в ликвидации последствий дорожно-транспортных происшествий, приемам оказания первой помощи на базе ОГБУЗ «Костромская областная станция скорой медицинской помощи и медицины катастроф» за I полугодие 2019 года обучен 1 391 человек. Осуществляется контроль за обучением кандидатов в водители транспортных средств в автошколах.</t>
  </si>
  <si>
    <t>По состоянию на 01.07.20.19 года заключены контракты на поставку 17 единиц медицинского оборудования на сумму 81 472,53 тыс. рублей, поставка оборудования ожидается до 10.10.2019 года.
В настоящее время в целях полного освоения средств федерального бюджета (остаток составляет 2 058,27 тыс. рублей) на сумму образовавшейся экономии планируется приобрести аппарат для искусственной вентиляции легких с возможностью программной искусственной вентиляции и мониторингом функции внешнего дыхания, со встроенным газоанализатором. Размещение аукционной документации запланировано на июль 2019 года.</t>
  </si>
  <si>
    <t xml:space="preserve">За счет средств областного бюджета предусмотрена закупка расходных материалов для проведения неонатального скрининга детей на сумму 3 380,8 тыс. рублей, поставка осуществлена на сумму 695,9 тыс. рублей.
За I полугодие 2019 года обследовано на:
- фенилкенотурию - 2 530 детей;
- врожденный гипотериоз - 2 458 детей;
- муковисцидоз - 2 460 детей;
- андреногенитальный синдром - 2 474 ребенка;
- галактоземию - 2 446 детей.
За I полугодие 2019 года выявлено 2 новорожденных ребенка с наследственными заболеваниями (галактоземия, муковисцидоз).
Число детей обследованных по аудиологическому скринингу -  2 524 ребенка, выявленных с нарушением слуха - 2 ребенка.
</t>
  </si>
  <si>
    <t>За I полугодие 2019 года приобретено 897 упаковки детской смеси для детей в возрасте от 0 до 6 месяцев.</t>
  </si>
  <si>
    <t>За I полугодие 2019 года 1 232 беременные женщины посетили кабинеты духовно-нравственного воспитания, из них 138 женщин отказались от аборта.</t>
  </si>
  <si>
    <t>За I полугодие 2019 года в медицинские организации третьего уровня (гг. Иваново, Ярославль, Санкт-Петербург, Москва) направлены 84 женщины.</t>
  </si>
  <si>
    <t xml:space="preserve"> В ОГБУЗ "Костромская областная детская больница" оказана медицинская помощь 6 детям с экстремально низкой массой тела.</t>
  </si>
  <si>
    <r>
      <t>За I полугодие 2019 года</t>
    </r>
    <r>
      <rPr>
        <b/>
        <sz val="8"/>
        <rFont val="Times New Roman"/>
        <family val="1"/>
        <charset val="204"/>
      </rPr>
      <t xml:space="preserve"> </t>
    </r>
    <r>
      <rPr>
        <sz val="8"/>
        <rFont val="Times New Roman"/>
        <family val="1"/>
        <charset val="204"/>
      </rPr>
      <t>в ОГБУЗ "Специализированный дом ребенка с ограниченными поражениями ЦНС с нарушением психики" пролечено 118 детей..</t>
    </r>
  </si>
  <si>
    <t>В ОГБУЗ "Центр охраны здоровья семьи и репродукции Костромской области "Центр матери и ребенка" оказывается специализированная медицинская помощь в области охраны репродуктивного здоровья. Обследовано, подготовлено и направлено на оказание высокотехнологической медицинской помощи (ВМП) за I полугодие 2019 года 96 женщин, на лечение методами вспомогательных репродуктивных технологий (ЭКО) и оперативного лечения - 273 женщинам выдано направлений, процедура выполнена - 186 женщинам.
В отделении "Маленькая мама" по состоянию на 01.07.2019 года на учете по беременности состоит 8 человек.</t>
  </si>
  <si>
    <r>
      <rPr>
        <sz val="8"/>
        <rFont val="Times New Roman"/>
        <family val="1"/>
        <charset val="204"/>
      </rPr>
      <t>За I полугодие 2019 года п</t>
    </r>
    <r>
      <rPr>
        <sz val="8"/>
        <color theme="1"/>
        <rFont val="Times New Roman"/>
        <family val="1"/>
        <charset val="204"/>
      </rPr>
      <t xml:space="preserve">роведена иммунизация населения от клещевого энцефалита:
</t>
    </r>
    <r>
      <rPr>
        <sz val="8"/>
        <rFont val="Times New Roman"/>
        <family val="1"/>
        <charset val="204"/>
      </rPr>
      <t>вакцинировано - 3 098 человек (в том числе 463 ребенка);
ревакцинировано - 4 657 человек (в том числе 460 детей).</t>
    </r>
  </si>
  <si>
    <t>По состоянию на 01.07.2019 года выписано 52 814 рецептов, на отсроченном обеспечении в течение I полугодия 2019 года находилось 120 рецептов, удовлетворение потребности в лекарственных препаратах 99,7% (план - 99,4%)).</t>
  </si>
  <si>
    <t>Выписано 73 122 рецепта, на отсроченном обеспечении в течение I полугодие 2019 года находилось 315 рецептов, удовлетворение потребности в лекарственных препаратах 99,5% (план - 97,0%)).</t>
  </si>
  <si>
    <t>Контракт заключен 22.03.2019 с АО «Костромское авиапредприятие», в соответствии с пунктом 25.1 части 1 статьи 93 Закона №44-ФЗ в порядке, установленном статьей 83.2 Закона №44-ФЗ, на сумму 99.999.900 руб., в том числе за счет средств областного бюджета - 14 499 462,52 рублей.
По состоянию на 01.07.2019 году за счет средств федерального бюджета осуществлено 65 вылетов, эвакуировано 68 человек, в том числе 14 детей.</t>
  </si>
  <si>
    <t>По состоянию на 01.07.2019 года за счет средств областного бюджета осуществлен 41 вылет, эвакуировано 47 человек, в том числе 12 детей.</t>
  </si>
  <si>
    <r>
      <t xml:space="preserve">По состоянию на 01.07.2019 года количество пациентов, которым оказывается процедура гемодиализа </t>
    </r>
    <r>
      <rPr>
        <sz val="8"/>
        <rFont val="Times New Roman"/>
        <family val="1"/>
        <charset val="204"/>
      </rPr>
      <t xml:space="preserve">- 248 человек (все нуждающиеся); обеспеченность населения гемодиализной помощью - 382,0 человека на 1 млн. населения </t>
    </r>
  </si>
  <si>
    <t>На базе ОГБУЗ "Костромская областная детская больница" функционирует 2 паллиативные койки. В I полугодии 2019 года детей, нуждающихся в прохождении лечения, не было.</t>
  </si>
  <si>
    <t>В целях оказания детям и подросткам, имеющим отклонения в физическом и умственном развитии, квалифицированной социально-медицинской, социально-психологической и социально-педагогической помощи, обеспечения их социальной адаптации к жизни в обществе и семье в Костромской области функционирует ГКУ "Областной реабилитационный центр для детей и подростков с ограниченными возможностями "Лесная сказка". В учреждении оказываются услуги комплексной реабилитации в стационарной форме детям-инвалидам в возрасте от 2 до 18 лет с ограниченными возможностями в возрасте от 5 до 14 лет с умственными, физическими, висцеральными отклонениями в развитии квалификационныхз услуг, при отсутствии у них медицинских противопоказаний, в стационарной и полустационарной форме (дневном пребывании) на срок 21-22 дня.
Для детей с особо тяжелыми формами заболеваний, нуждающихся в индивудуальном уходе, функционирует отделение "Мать и дитя", куда ребенок принимается совместно с матерью.
В учреждении разработаны программы по медицинской реабилитации для каждой группы заболеваний.
По состоянию на 01.07.2019 года в Центре прошел реабилитацию 162 ребенка, в том числе с пульмонологией - 28 детей, с неврологией - 32 ребенка, с нефрологией - 5 детей.</t>
  </si>
  <si>
    <r>
      <t xml:space="preserve">За I полугодие 2019 года проведено комплексное обследование 5 463 граждан с использованием передвижного флюорографа в населенных пунктах с повышенным риском заболевания туберкулеза. С профилактической целью обследовано 240 сотрудников противотуберкулезной службы, 100 % от подлежащих обследованию.
</t>
    </r>
    <r>
      <rPr>
        <sz val="8"/>
        <rFont val="Times New Roman"/>
        <family val="1"/>
        <charset val="204"/>
      </rPr>
      <t>Проведено обследование 61 004 детей и подростков на наличие туберкулезной инфекции, 90 % от подлежащих, что своевременно позволило выявить 1 случай с активным туберкулезом. Проведено 2 семинаров (31 обучающийся) по технике постановки проб Манту и вакцинации БЦЖ.</t>
    </r>
    <r>
      <rPr>
        <b/>
        <sz val="8"/>
        <color theme="1"/>
        <rFont val="Times New Roman"/>
        <family val="1"/>
        <charset val="204"/>
      </rPr>
      <t xml:space="preserve">
</t>
    </r>
    <r>
      <rPr>
        <sz val="8"/>
        <rFont val="Times New Roman"/>
        <family val="1"/>
        <charset val="204"/>
      </rPr>
      <t>За отчетный период в дневном стационаре пролечено 67 человек, стационаре на дому - 20 человек.
Осуществляется социальная поддержка больных туберкулезом:
- выдано 640 продовольственных наборов на сумму 82,3 тыс. рублей и 15 гигиенических наборов на сумму 2,1 тыс. рублей;
- компенсированы затраты на проезд 68 больным в сумме 48,3 тыс. рублей.</t>
    </r>
    <r>
      <rPr>
        <b/>
        <sz val="8"/>
        <color rgb="FFFF0000"/>
        <rFont val="Times New Roman"/>
        <family val="1"/>
        <charset val="204"/>
      </rPr>
      <t xml:space="preserve">
</t>
    </r>
    <r>
      <rPr>
        <sz val="8"/>
        <rFont val="Times New Roman"/>
        <family val="1"/>
        <charset val="204"/>
      </rPr>
      <t>С целью выявления больных туберкулезом среди мигрантов. по направлению УВМС России по Костромской области за I полугодие 2019 года прошли обследование 526 человек, выяваленых больных активным туберкулезом нет.</t>
    </r>
  </si>
  <si>
    <t>За I полугодие 2019 года не проводились мероприятия, направленные на структурные изменения в подразделениях противотуберкулезной службы.
Статистика выполнения объемов государственного заказа медицинской помощи за I полугодие 2019 года:
- стационар - 30,7 %;
- детский противотуберкулезный санаторий - 47,5 %;
- дневной стационар - 34,8 %;
- стационар на дому - 55,5 %.
За I полугодие 2019 года 133 жителям Костромской области была оказана медициснкая помощь в профилактических, лечебных и реабилитационных целях в противотуберкулезных санаториях.</t>
  </si>
  <si>
    <t>За I полугодие 2019 года в регистр больных туберкулезом занесено 88 человек.</t>
  </si>
  <si>
    <t>За I полугодие 2019 года пролечено 99 детей, из них:
- с остаточными изменениями после перенесенного туберкулеза - 5 детей;
- 22 здоровых ребенка изолировано из очагов туберкулезной инфекции;
- 72 здорового ребенка из группы риска по развитию туберкулеза с положительными пробами на туберкулин и диаскин-тест.</t>
  </si>
  <si>
    <t>За счет средств областного бюджета предусмотрена закупка расходных материалов для проведения пренатальной (дородовой) диагностики нарушений развития ребенка на сумму 3 816,9 тыс.рублей, поставка осуществлена на сумму 1 472,3 тыс. рублей.
За I полугодие 2019 года пренатальной диагностикой охвачено 2 247 беременных женщин.</t>
  </si>
  <si>
    <t>16.04.2019 года заключено 2 контракта на поставку диагностических средств на всю сумму выделенных средств, поставка осуществлена на сумму 990,1 тыс. рублей.</t>
  </si>
  <si>
    <t>Средства на реализацию мероприятия в 2019 году не предусмотрены.
С 2019 года реализация мероприятия осуществляется в рамках реализации регионального проекта "Развитие детского здравоохранения, включая создание своевременной инфраструктуры оказания медицинской помощи детям»</t>
  </si>
  <si>
    <t>За I полугодие 2019 года осуществлено 106 вылетов (в том числе в рамках заключенного соглашения, заключенного между администрацией Костромской области и Министерством здравоохранения Российской Федерации 65 вылетов), эвакуировано 115 человек, в том числе 26 детей.</t>
  </si>
  <si>
    <t>За счет средств областного бюджета осуществляется финансирование текущей деятельности медицинскийх организаций: ОГБУЗ "Автобаза департамента здравоохранения Костромской области", отделение патологоанатомическое и отделение биопсийных и цитологических исследований ОГБУЗ "Костромская областная клиническая больница имени Королева Е.И.", ОГБУЗ "Костромское областное бюро судебно-медицинской экспертизы", центр медицины катастроф  ОГБУЗ "Костромская областная станция скорой медицинской помощи и медицины катастроф", ОГБУЗ "Медицинский информационно-аналитичесикй центр Костромской области", ОГБУЗ "Центр контроля качества и сертификации лекарственных средств Кострмоской области", ОГБУЗ "Медицинский центр мобилизационного резерва "Резерв" Костромской области", дезинфекционное отделение ОГБУЗ "Городская больница г. Костромы", ОГБУЗ Костромской областной врачебгно-физкультурный диспансер, ОГБУЗ "Костромской центр специализированных видов медицинской помощи", ОГБУЗ "Костромской областной госпиталь для ветеранов войн", ОГБУЗ "Центр медицинской профилактики Костромской области", мероприятия департамента здравоохранения Костромской области.</t>
  </si>
  <si>
    <t>В I полугодии 2019 года заключен контракт на поставку 1 автомобиля скорой медицинской помощи в ОГБУЗ "Автобаза департамента здравоохранения Костромской области" класса С, поставка осуществлена 12.07.2019 года.</t>
  </si>
  <si>
    <r>
      <rPr>
        <sz val="8"/>
        <rFont val="Times New Roman"/>
        <family val="1"/>
        <charset val="204"/>
      </rPr>
      <t>ОГБУЗ «ЦМП» в 1 полугодии 2019 года в областных и муниципальных СМИ размещены статьи , направленные на привитие населению навыков здорового питания "Молчаливый орган. Как сохранить здоровье почек", "Профилактика хронического пиелонефрита", "Костромичи стали меньше травиться "суррогатами".
Организованы на "Радио России - Кострома" в передаче "Будь здоров!" выступления педиатра Разиной О.Н. на темы "Вегетарианство и дети. Это возможно?", "Перед весной - надо ли специально подкрепить организм детей?".
Организованы выступления главного внештатного гериатра департамента здравоохранения Костромской области Дели А.Д. с лекцией на тему "Рациональное питание граждан пожилого возраста и инвалидов" для  пациентов "Центра социального обслуживания и граждан пожилого возраста и инвалидов по г. Костроме".
28.03.2019 года организована работа "Телефона здоровья" на тему "Гастроэнтеропатологии. Рациональное питание". Консультировала звонивших  Колесникова Г.В., главный внештатный специалист-гастроэнтеролог, диетолог департамента здравоохранения Костромской области.
Во время проведения акций к Всемирному дня здоровья организованы консультации врачей, в том числе нефролога, диетолога, а также демонстрация и дегустация диетических блюд в ТРЦ «Коллаж».
На постоянной основе организуются публикации на тему  привития населению навыков здорового питания в СМИ Костромской области, а также в электронной газете «Здоровая Кострома».
В 1 полугодии 2019 года в региональных электронных и печатных СМИ, а также в  сети Интернет размещено  142  материала о мероприятиях, направленных на привитие населению навыков здорового питания. В материалах рассказано  о проведении Дня здорового питания, о консультациях диетолога и проведении специализированной выставки блюд здорового питания в рамках Всемирного дня здоровья, о старте акции "Здоровое питание - активное долголетие", о проведении праздника здорового питания для школьников и их родителей в Караваево, о демонстрации продуктов питания и диетических блюд в рамках мероприятий, приуроченных ко Всемирному дню почки, о работе "Телефона здоровья" на тему: Гастроэнтеропатологии. Рациональное питание", размещены памятки по восстановлению организма после праздников и о принципах здорового образа  жизни и др.</t>
    </r>
    <r>
      <rPr>
        <sz val="8"/>
        <color theme="1"/>
        <rFont val="Times New Roman"/>
        <family val="1"/>
        <charset val="204"/>
      </rPr>
      <t xml:space="preserve">
При организации питания в социозащитных учреждениях ежедневное меню обеспечивает физиологические потребности в пищевых веществах и энергии, поддерживается калорийность рациона питания в соответствии с нормой. Общее количество свободной жидкости в рационе 1,5-2,0 литра. Ежедневно проводится С-витаминизация блюд (третье блюдо).</t>
    </r>
  </si>
  <si>
    <r>
      <rPr>
        <sz val="8"/>
        <rFont val="Times New Roman"/>
        <family val="1"/>
        <charset val="204"/>
      </rPr>
      <t>На базе ОГБУЗ "Костромской областной врачебно-физкультурный диспансер" в последнюю среду каждого месяца работает Школа рациональной двигательной активности, за I полугодие 2019 года проучено 12 человек.</t>
    </r>
    <r>
      <rPr>
        <sz val="8"/>
        <color rgb="FFFF0000"/>
        <rFont val="Times New Roman"/>
        <family val="1"/>
        <charset val="204"/>
      </rPr>
      <t xml:space="preserve">
</t>
    </r>
    <r>
      <rPr>
        <sz val="8"/>
        <rFont val="Times New Roman"/>
        <family val="1"/>
        <charset val="204"/>
      </rPr>
      <t>В соответствии с приказом департамента образования и науки Костромской области «О реализации регионального проекта «Здоровье будущих поколений» в 2019 году» от 29 декабря 2018 года № 2110 в отчетный период организованы и проведены:
- региональный этап Всероссийской акции «Спорт - альтернатива пагубным привычкам» и IX Всероссийского конкурса «Учитель здоровья России - 2018»;
- профилактико-просветительские акции «Здоровым быть здорово!» (в преддверии международного дня борьбы с наркомафией и наркобизнесом), «Областная неделя здоровья» (в преддверии Всемирного дня здоровья), «Европейская неделя иммунизации - 2019», «Здоровые легкие» (в преддверии Всемирного дня без табака), «Стоп ВИЧ/СПИД» (в преддверии Всемирного дня памяти по погибшим от заболеваний), месячник, приуроченный ко Всемирному дню борьбы с туберкулезом, месячник, посвященный Международному дню борьбы с наркоманией и наркобизнесом.
В целом в образовательных организациях Костромской области было проведено более 10 000 информационно-просветительских, профилактических, спортивно-массовых и физкультурно-оздоровительных мероприятий для обучающихся государственных и муниципальных образовательных организаций, родителей (законных представителей), социальных партнеров.</t>
    </r>
    <r>
      <rPr>
        <b/>
        <sz val="8"/>
        <color rgb="FFFF0000"/>
        <rFont val="Times New Roman"/>
        <family val="1"/>
        <charset val="204"/>
      </rPr>
      <t xml:space="preserve">
</t>
    </r>
    <r>
      <rPr>
        <sz val="8"/>
        <rFont val="Times New Roman"/>
        <family val="1"/>
        <charset val="204"/>
      </rPr>
      <t>За I полугодие 2019 года в региональных электронных и печатных СМИ, а также в сети Интернет размещено 1 947 материалов, мотивирующих население к учеличению физической активности. В том числе, опубликованы сообщения: о проведении полумарафона «Зеленый марафон», антинаркотического молодежного пробега, эстафеты газеты «Северная правда», акции «10 тысяч шагов к жизни», малых олимпийских игр дошкольников, об открытии новой многофункциональной площадки в г. Костроме,  о проведении в районах области различных спортивных соревнований;  о достижениях костромских спортсменов на районном, областном и всероссийских уровнях; о подведении итогов конкурса  "Кострома лыжная - 2019", о проведении XVII спортивных игр на призы Губернатора Костромской области, гонки "Лыжня дружбы", о сдаче нормативов Всероссийского физкультурно-спортивного комплекса "Готов к труду и обороне" и др.</t>
    </r>
    <r>
      <rPr>
        <b/>
        <sz val="8"/>
        <color rgb="FFFF0000"/>
        <rFont val="Times New Roman"/>
        <family val="1"/>
        <charset val="204"/>
      </rPr>
      <t xml:space="preserve">
</t>
    </r>
    <r>
      <rPr>
        <sz val="8"/>
        <rFont val="Times New Roman"/>
        <family val="1"/>
        <charset val="204"/>
      </rPr>
      <t>В I полугодии 2019 года в рамках календарного плана проведено 255 мероприятий, направленных на формирование здорового образа жизни и негативного отношения к пьянству и алкоголизму, в которых приняли участие более 12 тыс. человек.
В комплексных центрах социального обслуживания населения, домах-интернатах для граждан пожилого возраста и ивалидов созданы условия для занятий физической культурой и спортом. В учреждениях  функционирует более 40 спортивных секций, в которых занимается более 600 человек. За I полугодие 2019 года  проведено более 130 спортивных мероприятий с охватом более 400 участников: "Физкуль-УРА", "Минутка здоровья", "Спорт и здоровье", эстафеты, зимние и летние спортивные игры.
В I полугодии 2019 года учреждениями культуры Костромской области проведены следующие мероприятия, направленные на повышение уровня физической активности: спортивно-реабилитационная программа «Сильные, ловкие, смелые» для детейшколы-интерната Костромской области для слепых, слабовидящих детей (февраль, 23 человека); концерт солистов народного коллектива вокального ансамбля «Волжанка» «Доброго здоровьица» для престарелых и инвалидов Заволжского дома-интерната г. Костромы (февраль 42 человека); конкурсная программа «Вперед по дороге здоровья» для детей школ прилегающего микрорайона, детей-читателей библиотеки (июнь 127 чел.). Ответственный исполнитель: ОГКУК «Библиотека-центр культурно-просветительной и информационной работы инвалидов по зрению».</t>
    </r>
  </si>
  <si>
    <r>
      <rPr>
        <sz val="8"/>
        <rFont val="Times New Roman"/>
        <family val="1"/>
        <charset val="204"/>
      </rPr>
      <t>16.04.2019г. организована «Школа здоровья» на тему: «Особенности депрессии у детей и поведения — риск суицидального поведения. Как вовремя распознать». Занятие провела Лукина Н.Ю., главный внештатный детский специалист психиатр.
За I полугодие 2019 года в региональных электронных и печатных СМИ размещено 27 информационных материалов, в публикациях рассказано об опасных детских играх, пропагандируемых в соцсетях и призывающих детей совершать суицид, и мероприятих, проводимых с подростками, направленных на профилактику суициидального поведения.</t>
    </r>
    <r>
      <rPr>
        <sz val="8"/>
        <color theme="1"/>
        <rFont val="Times New Roman"/>
        <family val="1"/>
        <charset val="204"/>
      </rPr>
      <t xml:space="preserve">
Работа по профилактике и предупреждению суицидальных поступков в городах и районах области организована в соответствии с годовыми планами работы. Для оказания экстренной помощи гражданам, находящимся в трудной жизненной ситуации в учреждениях, подведомственных департаменту по труду и социальной защите населения Костромской области работают: одноканальный телефон единой службы "Телефон доверия", на который поступают звонки от жителей всей области и 60 информационно-справочных телефонов. В I полугодии 2019 года в данные службы поступило более 9,2 тыс. звонков. Всем обратившимся оказана психиатрическая помощь, даны консультации по интересующим вопросам, предложены пути решения возникших проблем.</t>
    </r>
  </si>
  <si>
    <t>В I полугодии 2019 года ОГБУЗ "ЦМП" организовано консультирование населения на тему "Организация медицинской помощи гражданам, страдающим наркотической или алкогольной зависимостью" и «Профилактика наркомании и алкоголизма. Врачебная помощь зависимым» на "Телефоне здоровья". Прием звонков осуществлял заведующий наркологическим стационаром ОГБУЗ "Костромской областной наркологический диспансер" Бузынин В.В. (10.01.2019 г.и 27.06.2019 г.).
В областных и муниципальных СМИ размещены статьи на темы: "Костромичи стали меньше травиться "суррогатами", «Профилактика зависимостей: работа над избавлением от вредных привычек».
Регулярно в электронной газете «Здоровая Кострома»публикуются материалы о профилактике нарко- и алкогольной зависимостей, советы об избавлении от болезни.
Разработаны и распространены листовки "Три мифа о наркотиках", "Умей сказать "Нет".
19.03.2019 года врачами психиатрами проведена «Школа здоровья»    на тему: «Наркотики и семья: принципы поведения членов семьи наркозависимого — исключение созависимости. Проблемы исцеления».
ОГБУЗ "Костромской областной наркологический диспансер" в I полугодии 2019 года провело 6 290 мероприятий (тематические беседы, встречи, круглые столы, семинары) в образовательных организациях, трудовых коллективах, лечебных учреждениях по вопросам профилактики употребления алкоголя, наркотических средств. Охвачено 6 605 человек).
Проведен анонимный соцопрос среди обучающихся на выявление отношения к потреблению алкогольных напитков. Проанкетирован 191 человек.                                                                                                                                                     ОГБУЗ «Костромская областная клиническая больница»: 69 индивидуальных бесед с гражданами, моложе 30 лет.
ОГБУЗ «Костромская областная психиатрическая больница»: 2 лекции, 4 мероприятий (экскурсии, творческие занятия) и др. мероприятия.    
За I полугодие 2019 года в комплексных центрах социального обслуживания населения подготовлено 35 видов буклетов, листовок антиалкогольной направленности на тему: "Здоровье будущих поколений», «Трезвость-общее дело», «Скрытая правда об алкоголе», «Формула здоровья» т.д. Для подростков, родителей, специалистов подготовлены и распространены буклеты о пропаганде здорового образа жизни "Профилактика алкоголизма в семье", "Алкоголь и Я", "Проблемы родителей - проблемы детей", "Протяни руку помощи". Распространено более 250 оригинал-макетов буклетов.
На стендах в учреждениях размещена и постоянно обновляется информация по пропагандездорового образа жизни и профилактике вредных привычек.
В домах-интернатах и комплексных центрах социального обслуживания населения проводится работа по оказанию содействия в проведении медицинского лечения гражданам, злоупотребляющим спиртными напитками и изъявившим желание избавится от алкогольной зависимости. В 2019 году для граждан, проживающих в учреждениях стационарного социального обслуживания, склонных к злоупотреблению спиртными напитками было организовано 10 индивидуальных и групповых консультаций и бесед. 
21.02.2019 года работники ОГКУК "Библиотека-центр культурно-просветительной и информационной работы" провели спортивно-реабилитационную  программу "Вперед, мальчишки" для учащихся начальных классов школы-интерната для слепых и слабовидящих детей Костромской области. Приняли участие 17 человек.</t>
  </si>
  <si>
    <r>
      <t>На постоянной основе проводятся «Школы здоровья». Всего в первом полугодии проведено 16 школ на базе 35 медицинских организаций.                                                                                                                                                  В I полугодии 2019 года ОГБУЗ "ЦМП"  организовано проведение 20 консультаций на "Телефоне здоровья" на темы профилактики неинфекционных заболеваний.  Консультации получили более 200 жителей г. Костромы и Костромской области.  Информация о мероприятии распространяется ОГБУЗ "ЦМП" на сайте, в СМИ, в социальных сетях.</t>
    </r>
    <r>
      <rPr>
        <sz val="8"/>
        <color rgb="FFFF0000"/>
        <rFont val="Times New Roman"/>
        <family val="1"/>
        <charset val="204"/>
      </rPr>
      <t xml:space="preserve">
</t>
    </r>
    <r>
      <rPr>
        <sz val="8"/>
        <rFont val="Times New Roman"/>
        <family val="1"/>
        <charset val="204"/>
      </rPr>
      <t>Осуществляется сотрудничество с информационно-аналитическим управлением Костромской области. За I полугодие 2019 года в региональных  электронных и печатных СМИ размещено 942 информационных материала по профилактике социально значимых и неинфекционных заболеваний.  В  СМИ опубликованы материалы о проведении Всемирного дня здоровья, об организации смены ддля детейс сахарным диабетом, об участии региона во Всероссийском профилактическом проекте в поддержку онкобольных «Время жить», об акции "Живи без страха" и других мероприятиях, приуроченных к Всемирному дню борьбы с раковыми заболеваниями, о проведении Всемирного дня борьбы с заболеваниями почек на территории региона, размещена информация о Дне открытых дверей в онкодиспансере, о занятиях "Школы здоровья", посвященных проблеме ранней диагностики злокачественных образований и профилактике травм в пожилом возрасте, о работе «Телефона здоровья» и Центров здоровья и др.</t>
    </r>
    <r>
      <rPr>
        <sz val="8"/>
        <color rgb="FFFF0000"/>
        <rFont val="Times New Roman"/>
        <family val="1"/>
        <charset val="204"/>
      </rPr>
      <t xml:space="preserve">
</t>
    </r>
    <r>
      <rPr>
        <sz val="8"/>
        <rFont val="Times New Roman"/>
        <family val="1"/>
        <charset val="204"/>
      </rPr>
      <t>В отчетный период проведена работа по совершенствованию электронной формы мониторинга – включены новые разделы, посвященные организации физкультурно-оздоровительной и спортивно-массовой работы с учащимися, отнесенными к различным группам здоровья. Апробация новой формы запланирована на 4 квартал 2019 года.
В I полугодии 2019 года 2 400 работников учреждений культуры Костромской области регулярно проходят диспансеризацию. Студенты ОГБПОУ»Костромской областной колледж культуры» прошли бесплатное комплексное медицинское обследование в Центре здоровья  ОГБУЗ «Поликлиника взрослых № 4 г. Костромы», май 2019 года, 23 человека (10 преподавателей и 13 студентов). В государственных учреждениях культуры перед приемом на работу проводились первичные медицинские осмотры с целью выявления заболеваний по профпоказателям.
Оказание медицинской помощи лицам, проживающим в домах-интернатах Костромской области осуществляется ан основании заключенных договоров на медициснкое обслуживание с лечебными учреждениями по территориальному принципу. Во всех домах-интернатах проводится углубленный медицинский осмотр проживающих. В 2019 году диспансеризации по возраступодлежат 1 093 человека, за I полугодие 2019 года диспансеризацию прошли 743 человека (68% от подлежащих), углубленные медицинские осмотры проведены 376 проживающим.</t>
    </r>
  </si>
  <si>
    <t>В настоящее время заключено 6 контрактов на осуществление мероприятий по профилактике ВИЧ-инфекции на территории Костромской области на сумму 854,2 тыс. рублей.
На сумму 400,0 тыс. рублей будет осуществлена закупка сувенирной продукции, закупка внесена  в план-график.
На сумму 441,2 тыс. рублей идет сбор коммерческих предложений для проведения запроса котировок.</t>
  </si>
  <si>
    <t>В гепатологическом отделении по состоянию на 01.07.2019 года оказана:
- амбулаторно-поликлиническая помощь - 1 094 посещения;
- в условиях дневного стационара - 159 законченных случаев;
- 492 комплексных услуг (диагностический стандарт).</t>
  </si>
  <si>
    <r>
      <t xml:space="preserve">Количество лиц, инфицированных вирусом иммунодефицита человека, больных гепатитами В и С, состоящих на диспансерном наблюдении по состоянию на 01.07.2019 года составляет </t>
    </r>
    <r>
      <rPr>
        <sz val="8"/>
        <rFont val="Times New Roman"/>
        <family val="1"/>
        <charset val="204"/>
      </rPr>
      <t xml:space="preserve">- 3 030 человек. </t>
    </r>
    <r>
      <rPr>
        <sz val="8"/>
        <color theme="1"/>
        <rFont val="Times New Roman"/>
        <family val="1"/>
        <charset val="204"/>
      </rPr>
      <t>Количество ВИЧ-инфицированных, получающих антиретровирусную терапию - 1 514 человек, ВИЧ-инфицированные , в сочетании с вирусами гепатита В и С - 18 человек. Обследован с целью выявления инфицированных вирусами иммунодефицита человека и гепатитов В и С - 188 161 человек.</t>
    </r>
  </si>
  <si>
    <t>За I полугодие 2019 год в ОГБУЗ "Костромской областной наркологический диспансер" оказана помощь:
- количество законченных случаев в дневном стационаре - 74 больных;
- количество госпитализаций в стационар - 377 больных (4 275 койко-дней);
- количество посещений в поликлинике - 2 492 больных (12 460 посещений).</t>
  </si>
  <si>
    <t>Для ОГБУЗ «Костромской областной наркологический диспансер» за счет средств областного бюджета приобретено 5 724 тест-полоски, за счет средств от приносящу доход деятельности - 2 644 тест-полоски.</t>
  </si>
  <si>
    <t>За I полугодие 2019 года психиатрическая помощь населению Костромской области оказана:
1. ОГБУЗ "Костромская областная психиатрическая больница":
- количество госпитализаций в стационаре - 2 257;
- количество посещений - 31 830;
- количество законченных случаев в дневном стационаре - 143.
2. ОГБУЗ "Шарьинский психонгеврологический диспансер":
- количество госпитализаций в стационаре - 213;
- количество посещений - 5 573;
- количество обращений по заболеванию - 491.
3. ОГБУЗ "Костромской медицинский центр психотерапии и практической психологии":
- количество посещений - 7 061;
- количество законченных случаев в дневном стационаре - 180.</t>
  </si>
  <si>
    <t>7.5.2. Проведение ежегодных конкурсов профессионального мастерства среди специалистов с высшим и средним медицинским и фармацевтическим образованием:  
«Лучший врач года»; конкурс фельдшерско-акушерских пунктов (фельдшерских пунктов) «Здоровое село»; «Лучший средний медицинский работник», «Земский доктор»</t>
  </si>
  <si>
    <t>В целях улучшения доступности и повышения качества медицинской помощи пожилым людям утвержден приказ департамента здравоохранения Костромской области от 07.03.2017 года № 127 об организации стационаров на дому маломобильных групп населения, проживающих в Центральном и Заволжском районах города Костромы на базе дневного стационара поликлиники взрослых №1 и поликлиники №4 ОГБУЗ "Городская больница г. Костромы" и на базе дневного стационара ОГБУЗ "Костромской областной госпиталь для ветеранов войн".
На базе ОГБУЗ "Костромской областной госпиталь для ветеранов войн" открыто гериатрическое отделение на 31 койко-место.</t>
  </si>
  <si>
    <t>1.9. Профилактика ВИЧ-инфекции и гепатитов В и С, в том числе с привлечением к реализации указанных мероприятий социально ориентированных некоммерческих организаций</t>
  </si>
  <si>
    <r>
      <t xml:space="preserve">В отделении медицинской реабилитации в ЛПУ "Санаторий Колос" за I полугодие 2019 года </t>
    </r>
    <r>
      <rPr>
        <sz val="8"/>
        <rFont val="Times New Roman"/>
        <family val="1"/>
        <charset val="204"/>
      </rPr>
      <t>пролечено 698 человек..</t>
    </r>
  </si>
  <si>
    <t>В рамках реализации регионального проекта "Развитие экспорта медицинских услуг" за I полугодие 2019 года фактически оказана медицинская помощь 5 007 иностранным гражданам на сумму 4 194,3 тыс. рублей.
В рамках запланированного региональным проектом объема финансирования за I полугодие 2019 года осущетсвлено изготовление информационных буклетов медицинскими организациями Костромской области за счет приносящей доход деятельности на сумму 23 5 тыс. рублей.</t>
  </si>
  <si>
    <t>По состоянию на 01.07.2019 года заключены контракты на сумму 6 306,8 тыс. рублей, на сумму 488,7 тыс. рублей товар поступил 27.03.2019 года и оплачен в полном объеме.
На сумму 923,7 тыс. рублей идет сбор коммерческих предложений, готовится аукционная документация.</t>
  </si>
  <si>
    <t>По состоянию на 01.07.2019 года заключено 14 контрактов на поставку 39 единиц медицинского оборудования на сумму 48 824,9 тыс. рублей.
Остаток средств по итогам заключенных контрактов составляет - 9 248,9 тыс. рублей. Средства планируется направить на приобретение 3 аппаратов УЗИ 3-х датчиковых, включение в план-график закупок запланировано на июль 2019 года.
В медицинские организации Костромской области, участвующие в реализации регионального проекта в 2019 году, поступили:
2 щелевые лампы на сумму 482,9 тыс. рублей (ОГБУЗ "Галичская ОБ", ОГБУЗ "Нейская РБ"). Оплата будет произведена после поступления документов от медицинских организаций в департамент здравоохранения Костромской области.</t>
  </si>
  <si>
    <t>Заключены контракты на поставку 13 единиц медицинского оборудования и 7 комплектов видеоэндоскопического оборудования на сумму 117 159,95 тыс. рублей, поставку которого планируется осуществить не позднее 11.10.2019 года.
В стадии заключения находится контракты на поставку видеоэндоскопического оборудования № 2 на сумму 35 765,0 тыс. рублей (включает в себя 5 комплектов оборудования). Ориентировочная дата заключения - 20.07.2019 года.
В настоящее время в целях полного освоения средств федерального бюджета (остаток составляет 8 569,15 тыс. рублей) определен перечень дополнительного оборудования согласно Приказа Министерства здравоохранения Российской Федерации от 12.02.2019 № 56н «Об утверждении перечня медицинских изделий для переоснащения медицинских организаций, подведомственных органам исполнительной власти субъектов Российской Федерации, оказывающих медицинскую помощь больным с онкологическими заболеваниями» (1 комплект роботизированной системы гистологической и иммуногистохимической диагностики с архивированием). Размещение аукционной документации запланировано на июль 2019 года.
28.06.2019 года заключен контракт на выполнение работ по строительству объекта  "ОГБУЗ "Костромской онкологический диспансер", город Кострома "Строительство здания онкологического центра для размещения линейных ускорителей" (далее - объект строительства) на сумму 2 070 513,8 тыс. рублей.
19.04.2019 года заключен контракт на осуществление технологического присоединения к электрическим сетям объекта строительства на сумму 31 232,1 тыс. рублей.
19.04.2019 заключены контракты на осуществление технологического присоединения к центральной системе холодного водоснабжения и водоотведения на сумму 4 177,7 тыс. рублей.
03.06.2019 года заключен контракт на подключение к системе теплоснабжения объекта строительства на сумму 60 130,7 тыс. рублей.
25.06.2019 года объявлен аукцион на осуществление строительного контроля при выполнении работ по строительству объекта строительства, срок окончания подачи заявок - 18.07.2019 года, максимальная цена контракта - 50 344,17 тыс. рублей.
Кассовое расход планируется осуществлять с июля-августа 2019 года.</t>
  </si>
  <si>
    <r>
      <t xml:space="preserve">За I полугодие 2019 года в ОГБУЗ "Костромская областная психиатрическая больница" проведено лечение </t>
    </r>
    <r>
      <rPr>
        <sz val="8"/>
        <rFont val="Times New Roman"/>
        <family val="1"/>
        <charset val="204"/>
      </rPr>
      <t>39 пациентов (6 373 койко-дня, функционирует 27 паллиативных коек</t>
    </r>
    <r>
      <rPr>
        <sz val="8"/>
        <color theme="1"/>
        <rFont val="Times New Roman"/>
        <family val="1"/>
        <charset val="204"/>
      </rPr>
      <t xml:space="preserve">), в ОГБУЗ "Солигаличская РБ" </t>
    </r>
    <r>
      <rPr>
        <sz val="8"/>
        <rFont val="Times New Roman"/>
        <family val="1"/>
        <charset val="204"/>
      </rPr>
      <t>проведено лечение 62 пациентам (1 378 койко-дней, функционирует 10 паллиативных коек), в ОГБУЗ "Красносельская РБ" проведено лечение 54 пациентам (1 082 койко-дня, функционирует 6 паллиативных коек), в Рождественском отделении ОГБУЗ "Шарьинская ОБ им. Каверина В.Ф." проведено лечение 39 пациентов (4 184 койко-дня, функционирует 20 паллиативных коек).
За счет средств федерального бюджета повторно объявлено 2 аукциона на закупку лекарственных препаратов на сумму 1 999 091,5 рублей, подача заявок - до 03.07.2019 года. Остаток средств составляет - 908,5 рублей.
В настоящее время определен перечень медицинского оборудования, разрабатывается медико-техническое задание, аукционные процедуры планируется разместить в июле 2019 года.</t>
    </r>
  </si>
  <si>
    <t>Оплата за организационные мероприятия (склад) ГУП "Костромская областная аптечная база" не проводилась, обеспечено лекарственными препаратами - 547 человек (все нуждающиеся в лечении), поставка лекарственных препаратов осуществляется централизовано за счет федерального бюджета.</t>
  </si>
  <si>
    <r>
      <rPr>
        <sz val="8"/>
        <rFont val="Times New Roman"/>
        <family val="1"/>
        <charset val="204"/>
      </rPr>
      <t xml:space="preserve">За I полугодие 2019 года в федеральные клиники направлено 1 372 пациента, в том числе 362 ребенка, 830  больным оказана высокотехнологичная медицинская помощь, в том числе 220 детям (по возвращенным талонам). В листе ожидания находится 419 пациентов, в том числе 56 детей.
За I полугодие 2019 года в медицинских организациях Костромской области оказана высокотехнологичная медицинская помощь 2 102 пациентам, в том числе в:
- ОГБУЗ «Костромская областная клиническая больница имени Королева Е.И.» - 706 пациентов, в том числе 8 детям;
- ОГБУЗ «Костромской онкологический диспансер» - 286 пациентам;
- ОГБУЗ «Городская больница г. Костромы» - 617 пациентам, в том числе 3 детям;
- ООО Медицинский центр «Мирт» - 425 пациентам;
- ООО «Центр амбулаторной хирургии» - 40 пациентам, в том числе 2 детям;
- ОГБУЗ "Окружная больница Костромского округа №1" - 28 пациентам.
</t>
    </r>
    <r>
      <rPr>
        <sz val="8"/>
        <color theme="1"/>
        <rFont val="Times New Roman"/>
        <family val="1"/>
        <charset val="204"/>
      </rPr>
      <t xml:space="preserve">
Между администрацией Костромской области и Министерством здравоохранения Российской Федерации подписано Соглашение от 09.02.2019 года № 056-08-2019-171 о предоставлении из федерального бюджета бюджету Костромской области субсидии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Сумма средств из федерального бюджета составляет 2 984,1 тыс.рублей, софинансирование из областного бюджета - 15 193,0 тыс.рублей.
По состоянию на 05.07.2019 года:
- в ОГБУЗ "Городская больница г. Костромы" ВМП оказана 30 пациентам (план - 31 пациент);
- в ОГБУЗ "Костромской онкологический диспансер" ВМП оказана 10 пациентам (план - 21 пациент);
</t>
    </r>
    <r>
      <rPr>
        <sz val="8"/>
        <rFont val="Times New Roman"/>
        <family val="1"/>
        <charset val="204"/>
      </rPr>
      <t>- в ОГБУЗ "Костромская областная клиническая больница имени Королева Е.И." ВМП оказана 4 пациентам (план - 19 пациентов).</t>
    </r>
  </si>
  <si>
    <t xml:space="preserve">1.На базе медицинских колледжей Костромской области созданы четыре волонтерских организаций. Число волонтеров в которых составляет 84 человека, что на 5 больше чем в аналогичном периоде 2018 года.
2.Обеспечено не менее 5 тысяч трансляций, демонстраций, передач, социальной рекламы на региональных каналах, информационных табло областных медицинских организаций, в информационной сети интернет не менее 5 рекламно-информационных материалов:
-проведена информационно-коммуникационная кампания с использованием основных телекоммуникационных каналов для всех целевых аудиторий. Представлен отчет о проведении информационно-коммуникационной кампании.
-трансляция социальных видеороликов по Костромской области- 5341 показов.
-выступления на радио и телевидении по Костромской области- 21 передача.
3.Проведено 15 мероприятий, приуроченных к Всемирным дням здоровья, 14 акций.
4.Разработано 16 тематических макетов.
5.Распространено во время проведения массовых мероприятий, в офисах МФЦ, на автовокзале, на железнодорожном вокзале — 7774 листовки.
6.Выпущено 6 номеров  электронной газеты «Здоровая Кострома». Размещена на сайте ОГБУЗ «Центр медицинской профилактики Костромской области», на страницах и в группах «Здоровая Кострома» в социальных сетях «Вконтакте» и «Одноклассники».
7.Размещено 6 плакатов по профилактике инсульта в троллейбусах г.Костромы. 
8.На территории г. Костромы и Костромской области организовано 16 Школ здоровья на базе 35 медицинских организаций. Проведено 15277 занятий в Школах здоровья, охват населения составил 52335 человек.
9.Продолжена работа «Телефона отказа от курения» и 
«Телефона здоровья»:
-по «Телефону отказа от курения» проконсультирован 41 человек. 
-на «Телефон здоровья» за онлайн консультацией главных внештатных специалистов департамента здравоохранения Костромской области обратились 232 человека.
10.В оздоровительных лагерях проведены лекции:
-"На страже здоровья: инсульт и инфаркт по первым признакам распознаем». Проведено 68 лекций, охват 6201 человек;
- "Табак и алкоголь — коварные враги человечества». Проведено 55 лекций, охват – 4133 человек; викторин – 55, охват – 2226.
-"Уход за полостью рта (Как сохранить зубы здоровыми»). Проведено  - 68, охват – 5839 человек.
</t>
  </si>
  <si>
    <t>В рамках реализации проекта:                                                                                                        1) Утвержден приказ департамента здравоохранения Костромской области от 15.03.19 г. № 137 «Об определении потребности во врачах  и специалистах со средним медицинским образованием в медицинских организациях государственной системы здравоохранения Костромской области»;                         2) Приказом территориального фонда обязательного медицинского страхования Костромской области от 25.04.2019 №408 «О порядке предоставления средств нормированного страхового запаса ТФОМС Костромской области медицинским организациям для софинансирования расходов на оплату труда врачей и среднего медицинского персонала планируемых к принятию на работу для оказания первичной медико-санитарной помощи» утвержден предельный объем средств нормированного страхового запаса ТФОМС Костромской области для софинансирования расходов медицинских организаций на оплату труда врачей и среднего медицинского персонала, планируемых к принятию на работу для  оказания первично медико-санитарной помощи, на 2019 год в сумме 46014,2 тыс. рублей. За январь- май кассовые расходы составили 2720,8 тыс. рублей.</t>
  </si>
  <si>
    <t>24.09.2018 заключен контракт на закупку медицинских информационных систем на сумму 14 700,0 тыс. рублей. Срок предоставления услуг - до 10.12.2018 года. 15.11.2018 года подведены итоги по аукциону на сумму 300,0 тыс. руб., по результатам которого подана одна заявка, победителем признано ЗАО "Витакор", 27.11.2018 года заключен контракт.
В рамках заключенных контрактов установлено 13 разновидностей модулей в 29 медицинских организациях (по итогам повторной приемки выполненных работ после устранения замечаний принято 12 модулей).Распоряжением Правительства Российской Федерации от 02.07.2019 № 1424-р выделены средства в размере 9 649,2 тыс. рублей для оплаты выполненных в 2018 году работ</t>
  </si>
  <si>
    <t>Все лечебно-профилактические организации имеют возможность проведения и участия в телемедицинских консультациях. Проведена актуализация потребности медицинских организаций в компьютерном оборудовании. Потребность составляет 1 400 единиц. Мероприятия проводятся в рамках собственного финанирования медициснких организаций и реализации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t>
  </si>
  <si>
    <t xml:space="preserve">Доработка региональной медицинской информационной системы, в соответствии с совместным приказом Минтруда России и Минздрава России от 06.09.2018 №578н/606н «Об утверждении формы направления на медико-социальную экспертизу медицинской организацией» произведена. Завершено тестирование передачи направлений на медико-социальную экспертизу в электронном виде (в формате XML) с помощью канала передачи данных между ОГБУЗ «МИАЦ» и ФКУ «Главное бюро медико-социальной экспертизы по Костромской области».  
ФКУ «Главное бюро медико-социальной экспертизы по Костромской области»  Минтруда России разработан план-график перехода на электронный документооборот между ФКУ «Главное бюро медико-социальной экспертизы по Костромской области»  Минтруда России и медицинскими организациями Костромской области на 2019-2021гг.. В настоящее  время осуществляется тестирование отправки обратного талона в форме электронного документа. </t>
  </si>
  <si>
    <t>По состоянию на 01.07.2019 года заключены контракты на сумму 22 257,6 тыс. рублей.
Аукцион на сумму 19 700,0 тыс. рублей не состоялся по причине отсутствия заявок. В настоящее время аукционная документация находится на рассмотрении в агентстве закупок. Размещение аукционной документации планируется до 31.07.2019 года.
Ведется работа по разработке технического задания на закупку основных средств по телемедицине на сумму 190,0 тыс. рублей и ее программного обеспечения на сумму 234,4 тыс. рублей. Планируемый срок разработки - до 31.08.2019 года.
Кассовое расход планируется осуществлять с августа-сентября 2019 года.</t>
  </si>
  <si>
    <t>Отчет о реализации мероприятий государственной программы за I полугодие 2019 года</t>
  </si>
  <si>
    <t>В I полугодии 2019 года в медицинских организациях Костромской области за счет средств от приносящей доход деятельности произведена:
- замена ламп накаливания на светодиодные (энергосберегательные), замена светильников на сумму 594,76 тыс. рублей;,
- замена труб в ОГБУЗ "Буйская центральная районная больница" на сумму 28,5 тыс. рублей;
- замена электропроводки ОГБУЗ "Кологривская районная больница" на сумму 4,0 тыс. рублей;                                                                                                                                    - замена электровыключателей в ОГБУЗ "Красносельская районная больница" на сумму 5,0 тыс. рублей и прочие мероприятия.</t>
  </si>
  <si>
    <t>В I полугодии 2019 года в медицинских организациях Костромской области за счет средств от приносящей доход деятельности произведена:
- замена оконных блоков на пластиковые в ОГБУЗ "Буйская городская больница", ОГБУЗ "Галичская окружная больница", ОГБУЗ "Костромской онкологический диспансер", ОГБУЗ "Костромская областная клиническая больница имени Королева Е.И.", ОГБУЗ "Костромская областная психиатрическая больница", ОГБУЗ "Родильный дом г.Костромы" на сумму 538,4 тыс. рублей;                                                                                                                                   - замена дверей в ОГБУЗ "Галичская окружная больница", ОГБУЗ "Городская больница г.Костромы", ОГБУЗ "Костромской онкологический диспансер", ОГБУЗ "Костромская областная психиатрическая больница", ОГБУЗ "Макарьевская районная больница" на сумму 273,45 тыс. рублей;                                   - произведен ремонт отмостки здания, замена тротуарной плитки, ремонт крыльца запасного выхода ОГБУЗ "Костромская областная стоматологическая поликлиника" на сумму 4,2 тыс. рублей;                                                                                      - установка доводчиков дверей в ОГБУЗ "Костромская областная клиническая больница имени Королева Е.И." на сумму 18,23 тыс. рублей</t>
  </si>
  <si>
    <t>В I  полугодии 2019 года в медицинских организациях Костромской области за счет средств от приносящей доход деятельности:                                                              - осуществлена опрессовка системы теплоснабжения в ОГБУЗ "Буйская городская больница", ОГБУЗ "Костромская областная стоматологическая поликлиника" на сумму 134,4 тыс. рублей;                                                                                 - чистка и промывка узла учета тепловой энергии, замена электросчетчика, поверка электросчетчика ОГБУЗ "Костромская областная стоматологическая поликлиника" на сумму 14,2 тыс. рублей и прочие мероприятия</t>
  </si>
  <si>
    <t>В ОГБУЗ "Центр медицинской профилактики Костромской области (далее - ОГБУЗ "ЦМП") организована работа "Телефона отказа от курения". Всего за 1 полугодие 2019 года проконсультирован 41 человек.
По «Телефону здоровья» консультации по отказу от  табачной зависимости получили 5 человек.
За отчетный период в учебных заведениях организованы 4 лекции на тему профилактики табакокурения. В оздоровительных лагерях для детей также организованы лекции: «Табак и алкоголь — коварные  враги человечества».                                                                                                                                                       Организовано выступление на телевидении о профилактике вредных привычек, в том числе табакокурения.
Проведен конкурс среди учащихся школ и студентов  колледжей, в том числе медицинских, Костромской области  «Создай пространство без табачного дыма». В конкурсе участвовал  621  человек.
Регулярно в газете «Здоровая Кострома» публикуются материалы о профилактике табакокурения, избавления от зависимости.
Также на всех мероприятиях, организованных ОГБУЗ «ЦМП» и приуроченных к Всемирным дням в сфере здравоохранения, проводятся беседы о правилах здорового образа жизни, о вреде вредных привычек, распространяются информационных материалы о профилактике табакокурения.
ОГБУЗ "Костромской областной наркологический диспансер" в 1 полугодии 2019 года проведено 10 Школ здоровья в наркологическом стационаре (95 слушателей).
Проведено 7 мероприятий в трудовых коллективах о вреде курения и влиянии табака на здоровье. Присутствовали 160 человек.
ОГБУЗ «Окружная больница Костромского округа № 1» проведено: Школ отказа от курения 6, слушателей 236. Беседы о вреде курения 3 242, слушателей 3 314.
Школа здорового образа жизни «О вреде курения»  2 занятия, слушателей 31. Лекции о вреде курения 6, слушателей 162.
ОГБУЗ «Костромская областная клиническая больница им. Королева Е.И.» проведено 38 индивидуальных бесед.
ОГБУЗ «Костромской противотуберкулезный диспансер» проведены 1 Школа здоровья, День отказа от курения, беседы с пациентами.
ОГБУЗ «Костромская областная психиатрическая больница»  проведено 4 лекции, 2 выхода в музей и театр, 1 творческое занятие.
ОГБУЗ "Костромской областной врачебно-физкультурный диспансер" - врачами по спортивной медицине проведено 6 бесед по профилактике табакокурения; в рамках Школы рациональной двигательной активности (26.06.2019) проведено занятие по профилактике табакокурения (2 человека); на информационных стендах организации размещены материалы по отказу от курения.
ОГБУЗ «Центр специализированной помощи по профилактике и борьбе с инфекционными заболеваниями»: 512 индивидуальных бесед. День отказа от курения для сотрудников и пациентов.
В 1 полугодии 2019 года в региональных электронных и печатных СМИ, а также в  сети Интернет размещено 57 материалов, связанных с ограничением потребления табака среди населения. Темами для публикаций послужили: информация о вреде курения; мероприятия, проводимые с подростками, направленные на профилактику вредных привычек и пропаганду здорового образа жизни; работа кабинетов по отказу от курения, широкое освещение получили молодежные акции, приуроченные к Дню отказа от курения, мероприятия в рамках месячника борьбы с табаком и наркотиками, просмотры короткометражных фильмов о вреде курения, наркомании, алкоголизма в рамках акции ДоброВСело, разработка и внесение законопроекта, направленного на охрану здоровья детей  и др. В районных газетах размещены памятки о вреде курения "Мамочка, зачем ты куришь?".</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</si>
</sst>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16"/>
      <color theme="1"/>
      <name val="Times New Roman"/>
      <family val="1"/>
      <charset val="204"/>
    </font>
    <font>
      <sz val="14"/>
      <color theme="1"/>
      <name val="Times New Roman"/>
      <family val="1"/>
      <charset val="204"/>
    </font>
    <font>
      <sz val="8"/>
      <color theme="1"/>
      <name val="Times New Roman"/>
      <family val="1"/>
      <charset val="204"/>
    </font>
    <font>
      <u/>
      <sz val="11"/>
      <color theme="10"/>
      <name val="Calibri"/>
      <family val="2"/>
      <charset val="204"/>
    </font>
    <font>
      <sz val="11"/>
      <color theme="1"/>
      <name val="Times New Roman"/>
      <family val="1"/>
      <charset val="204"/>
    </font>
    <font>
      <b/>
      <sz val="8"/>
      <color theme="1"/>
      <name val="Times New Roman"/>
      <family val="1"/>
      <charset val="204"/>
    </font>
    <font>
      <sz val="8"/>
      <name val="Times New Roman"/>
      <family val="1"/>
      <charset val="204"/>
    </font>
    <font>
      <b/>
      <sz val="8"/>
      <color rgb="FFFF0000"/>
      <name val="Times New Roman"/>
      <family val="1"/>
      <charset val="204"/>
    </font>
    <font>
      <u/>
      <sz val="11"/>
      <name val="Calibri"/>
      <family val="2"/>
      <charset val="204"/>
    </font>
    <font>
      <b/>
      <sz val="8"/>
      <name val="Times New Roman"/>
      <family val="1"/>
      <charset val="204"/>
    </font>
    <font>
      <sz val="8"/>
      <color rgb="FFFF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99">
    <xf numFmtId="0" fontId="0" fillId="0" borderId="0" xfId="0"/>
    <xf numFmtId="0" fontId="3" fillId="0" borderId="1" xfId="0" applyFont="1" applyBorder="1" applyAlignment="1">
      <alignment vertical="top" wrapText="1"/>
    </xf>
    <xf numFmtId="0" fontId="0" fillId="0" borderId="0" xfId="0" applyFill="1"/>
    <xf numFmtId="164" fontId="3" fillId="0" borderId="1"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0" fontId="2" fillId="0" borderId="0" xfId="0" applyFont="1" applyFill="1" applyAlignment="1">
      <alignment horizontal="justify"/>
    </xf>
    <xf numFmtId="0" fontId="0" fillId="0" borderId="0" xfId="0" applyFill="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1" fillId="0" borderId="0" xfId="0" applyFont="1" applyFill="1" applyAlignment="1">
      <alignment horizontal="right" indent="15"/>
    </xf>
    <xf numFmtId="0" fontId="6"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9" fillId="0" borderId="0" xfId="1" applyFont="1" applyAlignment="1" applyProtection="1"/>
    <xf numFmtId="0" fontId="3"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164" fontId="7" fillId="0" borderId="1" xfId="0" applyNumberFormat="1" applyFont="1" applyFill="1" applyBorder="1" applyAlignment="1">
      <alignment horizontal="center" vertical="top"/>
    </xf>
    <xf numFmtId="165" fontId="3" fillId="0" borderId="5"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165" fontId="7" fillId="0" borderId="1" xfId="0" applyNumberFormat="1" applyFont="1" applyFill="1" applyBorder="1" applyAlignment="1">
      <alignment horizontal="center" vertical="top" wrapText="1"/>
    </xf>
    <xf numFmtId="165" fontId="6" fillId="0" borderId="1" xfId="0" applyNumberFormat="1" applyFont="1" applyFill="1" applyBorder="1" applyAlignment="1">
      <alignment horizontal="center" vertical="top" wrapText="1"/>
    </xf>
    <xf numFmtId="0" fontId="5" fillId="0" borderId="0" xfId="0" applyFont="1" applyFill="1"/>
    <xf numFmtId="165" fontId="0" fillId="0" borderId="0" xfId="0" applyNumberFormat="1" applyFill="1"/>
    <xf numFmtId="165" fontId="3" fillId="2" borderId="1" xfId="0" applyNumberFormat="1"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49" fontId="3" fillId="0" borderId="2" xfId="0" applyNumberFormat="1" applyFont="1" applyFill="1" applyBorder="1" applyAlignment="1">
      <alignment vertical="top" wrapText="1"/>
    </xf>
    <xf numFmtId="49" fontId="3" fillId="0" borderId="3" xfId="0" applyNumberFormat="1" applyFont="1" applyFill="1" applyBorder="1" applyAlignment="1">
      <alignment vertical="top" wrapText="1"/>
    </xf>
    <xf numFmtId="49" fontId="3" fillId="0" borderId="4" xfId="0" applyNumberFormat="1" applyFont="1" applyFill="1" applyBorder="1" applyAlignment="1">
      <alignment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49" fontId="3" fillId="0" borderId="2"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49" fontId="3" fillId="0" borderId="1" xfId="0" applyNumberFormat="1" applyFont="1" applyFill="1" applyBorder="1" applyAlignment="1">
      <alignment vertical="top" wrapText="1"/>
    </xf>
    <xf numFmtId="164" fontId="3" fillId="0" borderId="2"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5" fillId="0" borderId="0" xfId="0" applyFont="1" applyFill="1" applyAlignment="1">
      <alignment horizontal="right"/>
    </xf>
    <xf numFmtId="0" fontId="2" fillId="0" borderId="0" xfId="0" applyFont="1" applyFill="1" applyAlignment="1">
      <alignment horizontal="center" vertical="top"/>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165" fontId="3" fillId="0" borderId="2" xfId="0" applyNumberFormat="1" applyFont="1" applyFill="1" applyBorder="1" applyAlignment="1">
      <alignment horizontal="center"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165" fontId="3" fillId="0" borderId="3" xfId="0" applyNumberFormat="1" applyFont="1" applyFill="1" applyBorder="1" applyAlignment="1">
      <alignment horizontal="center" vertical="top" wrapText="1"/>
    </xf>
    <xf numFmtId="165" fontId="3" fillId="0" borderId="4" xfId="0" applyNumberFormat="1" applyFont="1" applyFill="1" applyBorder="1" applyAlignment="1">
      <alignment horizontal="center" vertical="top" wrapText="1"/>
    </xf>
    <xf numFmtId="0" fontId="0" fillId="0" borderId="2" xfId="0" applyFill="1" applyBorder="1" applyAlignment="1">
      <alignment horizontal="center" vertical="top"/>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3" xfId="0" applyFill="1" applyBorder="1" applyAlignment="1">
      <alignment vertical="top" wrapText="1"/>
    </xf>
    <xf numFmtId="0" fontId="0" fillId="0" borderId="4" xfId="0" applyFill="1" applyBorder="1" applyAlignment="1">
      <alignment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14" fontId="3" fillId="0" borderId="2" xfId="0" applyNumberFormat="1" applyFont="1" applyFill="1" applyBorder="1" applyAlignment="1">
      <alignment vertical="top" wrapText="1"/>
    </xf>
    <xf numFmtId="49" fontId="3"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0" fillId="0" borderId="7" xfId="0" applyFill="1" applyBorder="1" applyAlignment="1">
      <alignment horizontal="center" vertical="top" wrapText="1"/>
    </xf>
    <xf numFmtId="0" fontId="0" fillId="0" borderId="8" xfId="0" applyFill="1" applyBorder="1" applyAlignment="1">
      <alignment horizontal="center" vertical="top" wrapText="1"/>
    </xf>
    <xf numFmtId="49" fontId="3" fillId="0" borderId="2" xfId="0" applyNumberFormat="1" applyFont="1" applyBorder="1" applyAlignment="1">
      <alignment vertical="top" wrapText="1"/>
    </xf>
    <xf numFmtId="49" fontId="3" fillId="0" borderId="3" xfId="0" applyNumberFormat="1" applyFont="1" applyBorder="1" applyAlignment="1">
      <alignment vertical="top" wrapText="1"/>
    </xf>
    <xf numFmtId="49" fontId="3" fillId="0" borderId="4" xfId="0" applyNumberFormat="1"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108"/>
  <sheetViews>
    <sheetView topLeftCell="A84" zoomScale="80" zoomScaleNormal="80" workbookViewId="0">
      <selection activeCell="I90" sqref="I90:I94"/>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 min="13" max="13" width="28.28515625" customWidth="1"/>
  </cols>
  <sheetData>
    <row r="1" spans="1:13" s="2" customFormat="1" ht="14.25" customHeight="1">
      <c r="A1" s="9"/>
      <c r="F1" s="6"/>
      <c r="H1" s="6"/>
      <c r="J1" s="63" t="s">
        <v>186</v>
      </c>
      <c r="K1" s="63"/>
      <c r="M1" s="33"/>
    </row>
    <row r="2" spans="1:13" s="2" customFormat="1" ht="18.75" customHeight="1">
      <c r="A2" s="64" t="s">
        <v>587</v>
      </c>
      <c r="B2" s="64"/>
      <c r="C2" s="64"/>
      <c r="D2" s="64"/>
      <c r="E2" s="64"/>
      <c r="F2" s="64"/>
      <c r="G2" s="64"/>
      <c r="H2" s="64"/>
      <c r="I2" s="64"/>
      <c r="J2" s="64"/>
      <c r="K2" s="64"/>
      <c r="M2" s="33"/>
    </row>
    <row r="3" spans="1:13" s="2" customFormat="1" ht="13.5" customHeight="1">
      <c r="A3" s="5"/>
      <c r="F3" s="6"/>
      <c r="H3" s="6"/>
      <c r="M3" s="33"/>
    </row>
    <row r="4" spans="1:13" s="2" customFormat="1" ht="14.25" customHeight="1">
      <c r="A4" s="66" t="s">
        <v>0</v>
      </c>
      <c r="B4" s="66" t="s">
        <v>1</v>
      </c>
      <c r="C4" s="66" t="s">
        <v>2</v>
      </c>
      <c r="D4" s="66" t="s">
        <v>3</v>
      </c>
      <c r="E4" s="66" t="s">
        <v>4</v>
      </c>
      <c r="F4" s="66" t="s">
        <v>5</v>
      </c>
      <c r="G4" s="67" t="s">
        <v>19</v>
      </c>
      <c r="H4" s="66" t="s">
        <v>6</v>
      </c>
      <c r="I4" s="66" t="s">
        <v>7</v>
      </c>
      <c r="J4" s="66"/>
      <c r="K4" s="45" t="s">
        <v>207</v>
      </c>
      <c r="M4" s="33"/>
    </row>
    <row r="5" spans="1:13" s="2" customFormat="1" ht="50.25" customHeight="1">
      <c r="A5" s="66"/>
      <c r="B5" s="66"/>
      <c r="C5" s="66"/>
      <c r="D5" s="66"/>
      <c r="E5" s="66"/>
      <c r="F5" s="66"/>
      <c r="G5" s="67"/>
      <c r="H5" s="66"/>
      <c r="I5" s="7" t="s">
        <v>17</v>
      </c>
      <c r="J5" s="7" t="s">
        <v>8</v>
      </c>
      <c r="K5" s="47"/>
    </row>
    <row r="6" spans="1:13" s="2" customFormat="1">
      <c r="A6" s="7">
        <v>1</v>
      </c>
      <c r="B6" s="7">
        <v>2</v>
      </c>
      <c r="C6" s="7">
        <v>3</v>
      </c>
      <c r="D6" s="7">
        <v>4</v>
      </c>
      <c r="E6" s="7">
        <v>5</v>
      </c>
      <c r="F6" s="11">
        <v>6</v>
      </c>
      <c r="G6" s="12">
        <v>7</v>
      </c>
      <c r="H6" s="11">
        <v>8</v>
      </c>
      <c r="I6" s="7">
        <v>9</v>
      </c>
      <c r="J6" s="7">
        <v>10</v>
      </c>
      <c r="K6" s="11">
        <v>11</v>
      </c>
    </row>
    <row r="7" spans="1:13" s="2" customFormat="1" ht="12" customHeight="1">
      <c r="A7" s="65" t="s">
        <v>14</v>
      </c>
      <c r="B7" s="65" t="s">
        <v>21</v>
      </c>
      <c r="C7" s="65" t="s">
        <v>25</v>
      </c>
      <c r="D7" s="8" t="s">
        <v>9</v>
      </c>
      <c r="E7" s="4">
        <f>E8+E9+E10+E11</f>
        <v>246731.4</v>
      </c>
      <c r="F7" s="4">
        <f>F8+F9+F10+F11</f>
        <v>206920.19999999998</v>
      </c>
      <c r="G7" s="4">
        <f>G8+G9+G10+G11</f>
        <v>26443.1</v>
      </c>
      <c r="H7" s="4">
        <f>H8+H9+H10+H11</f>
        <v>56523.9</v>
      </c>
      <c r="I7" s="68" t="s">
        <v>200</v>
      </c>
      <c r="J7" s="45" t="s">
        <v>200</v>
      </c>
      <c r="K7" s="45" t="s">
        <v>200</v>
      </c>
    </row>
    <row r="8" spans="1:13" s="2" customFormat="1" ht="12" customHeight="1">
      <c r="A8" s="65"/>
      <c r="B8" s="65"/>
      <c r="C8" s="65"/>
      <c r="D8" s="8" t="s">
        <v>10</v>
      </c>
      <c r="E8" s="4">
        <f t="shared" ref="E8:F11" si="0">E13+E19+E24+E30+E35+E41+E46+E51+E56+E61+E66+E71+E76+E81+E86+E91+E96+E101</f>
        <v>189181.3</v>
      </c>
      <c r="F8" s="4">
        <f t="shared" si="0"/>
        <v>189181.3</v>
      </c>
      <c r="G8" s="4">
        <f t="shared" ref="G8:H8" si="1">G13+G19+G24+G30+G35+G41+G46+G51+G56+G61+G66+G71+G76+G81+G86+G91+G96+G101</f>
        <v>2064.8000000000002</v>
      </c>
      <c r="H8" s="4">
        <f t="shared" si="1"/>
        <v>32121.5</v>
      </c>
      <c r="I8" s="46"/>
      <c r="J8" s="46"/>
      <c r="K8" s="46"/>
    </row>
    <row r="9" spans="1:13" s="2" customFormat="1" ht="12" customHeight="1">
      <c r="A9" s="65"/>
      <c r="B9" s="65"/>
      <c r="C9" s="65"/>
      <c r="D9" s="8" t="s">
        <v>11</v>
      </c>
      <c r="E9" s="4">
        <f t="shared" si="0"/>
        <v>11550.100000000002</v>
      </c>
      <c r="F9" s="4">
        <f t="shared" si="0"/>
        <v>17738.899999999998</v>
      </c>
      <c r="G9" s="4">
        <f t="shared" ref="G9:H11" si="2">G14+G20+G25+G31+G36+G42+G47+G52+G57+G62+G67+G72+G77+G82+G87+G92+G97+G102</f>
        <v>2628.2999999999997</v>
      </c>
      <c r="H9" s="4">
        <f t="shared" si="2"/>
        <v>2652.3999999999996</v>
      </c>
      <c r="I9" s="46"/>
      <c r="J9" s="46"/>
      <c r="K9" s="46"/>
    </row>
    <row r="10" spans="1:13" s="2" customFormat="1" ht="12.75" customHeight="1">
      <c r="A10" s="65"/>
      <c r="B10" s="65"/>
      <c r="C10" s="65"/>
      <c r="D10" s="8" t="s">
        <v>12</v>
      </c>
      <c r="E10" s="4">
        <f t="shared" si="0"/>
        <v>0</v>
      </c>
      <c r="F10" s="4">
        <f t="shared" si="0"/>
        <v>0</v>
      </c>
      <c r="G10" s="4">
        <f t="shared" si="2"/>
        <v>0</v>
      </c>
      <c r="H10" s="4">
        <f t="shared" si="2"/>
        <v>0</v>
      </c>
      <c r="I10" s="46"/>
      <c r="J10" s="46"/>
      <c r="K10" s="46"/>
    </row>
    <row r="11" spans="1:13" s="2" customFormat="1" ht="12.75" customHeight="1">
      <c r="A11" s="65"/>
      <c r="B11" s="65"/>
      <c r="C11" s="65"/>
      <c r="D11" s="8" t="s">
        <v>13</v>
      </c>
      <c r="E11" s="4">
        <f t="shared" si="0"/>
        <v>46000</v>
      </c>
      <c r="F11" s="4">
        <f t="shared" si="0"/>
        <v>0</v>
      </c>
      <c r="G11" s="4">
        <f t="shared" si="2"/>
        <v>21750</v>
      </c>
      <c r="H11" s="4">
        <f t="shared" si="2"/>
        <v>21750</v>
      </c>
      <c r="I11" s="47"/>
      <c r="J11" s="47"/>
      <c r="K11" s="47"/>
    </row>
    <row r="12" spans="1:13" s="2" customFormat="1" ht="13.5" customHeight="1">
      <c r="A12" s="54" t="s">
        <v>277</v>
      </c>
      <c r="B12" s="37" t="s">
        <v>23</v>
      </c>
      <c r="C12" s="37" t="s">
        <v>26</v>
      </c>
      <c r="D12" s="8" t="s">
        <v>15</v>
      </c>
      <c r="E12" s="3">
        <f>E13+E14+E15+E16</f>
        <v>0</v>
      </c>
      <c r="F12" s="3">
        <f>F13+F14+F15+F16</f>
        <v>0</v>
      </c>
      <c r="G12" s="3">
        <f>G13+G14+G15+G16</f>
        <v>0</v>
      </c>
      <c r="H12" s="3">
        <f>H13+H14+H15+H16</f>
        <v>0</v>
      </c>
      <c r="I12" s="37" t="s">
        <v>426</v>
      </c>
      <c r="J12" s="37" t="s">
        <v>591</v>
      </c>
      <c r="K12" s="45" t="s">
        <v>200</v>
      </c>
    </row>
    <row r="13" spans="1:13" s="2" customFormat="1">
      <c r="A13" s="55"/>
      <c r="B13" s="38"/>
      <c r="C13" s="38"/>
      <c r="D13" s="8" t="s">
        <v>10</v>
      </c>
      <c r="E13" s="3">
        <v>0</v>
      </c>
      <c r="F13" s="3">
        <v>0</v>
      </c>
      <c r="G13" s="3">
        <v>0</v>
      </c>
      <c r="H13" s="3">
        <v>0</v>
      </c>
      <c r="I13" s="38"/>
      <c r="J13" s="38"/>
      <c r="K13" s="46"/>
    </row>
    <row r="14" spans="1:13" s="2" customFormat="1">
      <c r="A14" s="55"/>
      <c r="B14" s="38"/>
      <c r="C14" s="38"/>
      <c r="D14" s="8" t="s">
        <v>11</v>
      </c>
      <c r="E14" s="3">
        <v>0</v>
      </c>
      <c r="F14" s="3">
        <v>0</v>
      </c>
      <c r="G14" s="3">
        <v>0</v>
      </c>
      <c r="H14" s="3">
        <v>0</v>
      </c>
      <c r="I14" s="38"/>
      <c r="J14" s="38"/>
      <c r="K14" s="46"/>
    </row>
    <row r="15" spans="1:13" s="2" customFormat="1">
      <c r="A15" s="55"/>
      <c r="B15" s="38"/>
      <c r="C15" s="38"/>
      <c r="D15" s="8" t="s">
        <v>12</v>
      </c>
      <c r="E15" s="3">
        <v>0</v>
      </c>
      <c r="F15" s="3">
        <v>0</v>
      </c>
      <c r="G15" s="3">
        <v>0</v>
      </c>
      <c r="H15" s="3">
        <v>0</v>
      </c>
      <c r="I15" s="38"/>
      <c r="J15" s="38"/>
      <c r="K15" s="46"/>
    </row>
    <row r="16" spans="1:13" s="2" customFormat="1" ht="409.5" customHeight="1">
      <c r="A16" s="55"/>
      <c r="B16" s="38"/>
      <c r="C16" s="38"/>
      <c r="D16" s="37" t="s">
        <v>13</v>
      </c>
      <c r="E16" s="61">
        <v>0</v>
      </c>
      <c r="F16" s="61">
        <v>0</v>
      </c>
      <c r="G16" s="61">
        <v>0</v>
      </c>
      <c r="H16" s="61">
        <v>0</v>
      </c>
      <c r="I16" s="38"/>
      <c r="J16" s="38"/>
      <c r="K16" s="46"/>
    </row>
    <row r="17" spans="1:11" s="2" customFormat="1" ht="278.25" customHeight="1">
      <c r="A17" s="56"/>
      <c r="B17" s="39"/>
      <c r="C17" s="39"/>
      <c r="D17" s="39"/>
      <c r="E17" s="62"/>
      <c r="F17" s="62"/>
      <c r="G17" s="62"/>
      <c r="H17" s="62"/>
      <c r="I17" s="39"/>
      <c r="J17" s="39"/>
      <c r="K17" s="47"/>
    </row>
    <row r="18" spans="1:11" s="2" customFormat="1">
      <c r="A18" s="60" t="s">
        <v>278</v>
      </c>
      <c r="B18" s="65" t="s">
        <v>24</v>
      </c>
      <c r="C18" s="65" t="s">
        <v>27</v>
      </c>
      <c r="D18" s="8" t="s">
        <v>15</v>
      </c>
      <c r="E18" s="3">
        <f>E19+E20+E21+E22</f>
        <v>0</v>
      </c>
      <c r="F18" s="3">
        <f>F19+F20+F21+F22</f>
        <v>0</v>
      </c>
      <c r="G18" s="3">
        <f>G19+G20+G21+G22</f>
        <v>0</v>
      </c>
      <c r="H18" s="3">
        <f>H19+H20+H21+H22</f>
        <v>0</v>
      </c>
      <c r="I18" s="37" t="s">
        <v>427</v>
      </c>
      <c r="J18" s="37" t="s">
        <v>559</v>
      </c>
      <c r="K18" s="45" t="s">
        <v>200</v>
      </c>
    </row>
    <row r="19" spans="1:11" s="2" customFormat="1">
      <c r="A19" s="60"/>
      <c r="B19" s="65"/>
      <c r="C19" s="65"/>
      <c r="D19" s="8" t="s">
        <v>10</v>
      </c>
      <c r="E19" s="3">
        <v>0</v>
      </c>
      <c r="F19" s="3">
        <v>0</v>
      </c>
      <c r="G19" s="3">
        <v>0</v>
      </c>
      <c r="H19" s="3">
        <v>0</v>
      </c>
      <c r="I19" s="38"/>
      <c r="J19" s="38"/>
      <c r="K19" s="46"/>
    </row>
    <row r="20" spans="1:11" s="2" customFormat="1">
      <c r="A20" s="60"/>
      <c r="B20" s="65"/>
      <c r="C20" s="65"/>
      <c r="D20" s="8" t="s">
        <v>11</v>
      </c>
      <c r="E20" s="3">
        <v>0</v>
      </c>
      <c r="F20" s="3">
        <v>0</v>
      </c>
      <c r="G20" s="3">
        <v>0</v>
      </c>
      <c r="H20" s="3">
        <v>0</v>
      </c>
      <c r="I20" s="38"/>
      <c r="J20" s="38"/>
      <c r="K20" s="46"/>
    </row>
    <row r="21" spans="1:11" s="2" customFormat="1">
      <c r="A21" s="60"/>
      <c r="B21" s="65"/>
      <c r="C21" s="65"/>
      <c r="D21" s="8" t="s">
        <v>12</v>
      </c>
      <c r="E21" s="3">
        <v>0</v>
      </c>
      <c r="F21" s="3">
        <v>0</v>
      </c>
      <c r="G21" s="3">
        <v>0</v>
      </c>
      <c r="H21" s="3">
        <v>0</v>
      </c>
      <c r="I21" s="38"/>
      <c r="J21" s="38"/>
      <c r="K21" s="46"/>
    </row>
    <row r="22" spans="1:11" s="2" customFormat="1" ht="409.5" customHeight="1">
      <c r="A22" s="60"/>
      <c r="B22" s="65"/>
      <c r="C22" s="65"/>
      <c r="D22" s="8" t="s">
        <v>13</v>
      </c>
      <c r="E22" s="3">
        <v>0</v>
      </c>
      <c r="F22" s="3">
        <v>0</v>
      </c>
      <c r="G22" s="3">
        <v>0</v>
      </c>
      <c r="H22" s="3">
        <v>0</v>
      </c>
      <c r="I22" s="39"/>
      <c r="J22" s="39"/>
      <c r="K22" s="47"/>
    </row>
    <row r="23" spans="1:11" s="2" customFormat="1" ht="15" customHeight="1">
      <c r="A23" s="54" t="s">
        <v>279</v>
      </c>
      <c r="B23" s="37" t="s">
        <v>28</v>
      </c>
      <c r="C23" s="37" t="s">
        <v>367</v>
      </c>
      <c r="D23" s="8" t="s">
        <v>15</v>
      </c>
      <c r="E23" s="3">
        <f>E24+E25+E26+E27</f>
        <v>0</v>
      </c>
      <c r="F23" s="3">
        <f>F24+F25+F26+F27</f>
        <v>0</v>
      </c>
      <c r="G23" s="3">
        <f>G24+G25+G26+G27</f>
        <v>0</v>
      </c>
      <c r="H23" s="3">
        <f>H24+H25+H26+H27</f>
        <v>0</v>
      </c>
      <c r="I23" s="37" t="s">
        <v>421</v>
      </c>
      <c r="J23" s="37" t="s">
        <v>560</v>
      </c>
      <c r="K23" s="45" t="s">
        <v>200</v>
      </c>
    </row>
    <row r="24" spans="1:11" s="2" customFormat="1">
      <c r="A24" s="55"/>
      <c r="B24" s="38"/>
      <c r="C24" s="38"/>
      <c r="D24" s="8" t="s">
        <v>10</v>
      </c>
      <c r="E24" s="3">
        <v>0</v>
      </c>
      <c r="F24" s="3">
        <v>0</v>
      </c>
      <c r="G24" s="3">
        <v>0</v>
      </c>
      <c r="H24" s="3">
        <v>0</v>
      </c>
      <c r="I24" s="38"/>
      <c r="J24" s="38"/>
      <c r="K24" s="46"/>
    </row>
    <row r="25" spans="1:11" s="2" customFormat="1">
      <c r="A25" s="55"/>
      <c r="B25" s="38"/>
      <c r="C25" s="38"/>
      <c r="D25" s="8" t="s">
        <v>11</v>
      </c>
      <c r="E25" s="3">
        <v>0</v>
      </c>
      <c r="F25" s="3">
        <v>0</v>
      </c>
      <c r="G25" s="3">
        <v>0</v>
      </c>
      <c r="H25" s="3">
        <v>0</v>
      </c>
      <c r="I25" s="38"/>
      <c r="J25" s="38"/>
      <c r="K25" s="46"/>
    </row>
    <row r="26" spans="1:11" s="2" customFormat="1">
      <c r="A26" s="55"/>
      <c r="B26" s="38"/>
      <c r="C26" s="38"/>
      <c r="D26" s="8" t="s">
        <v>12</v>
      </c>
      <c r="E26" s="3">
        <v>0</v>
      </c>
      <c r="F26" s="3">
        <v>0</v>
      </c>
      <c r="G26" s="3">
        <v>0</v>
      </c>
      <c r="H26" s="3">
        <v>0</v>
      </c>
      <c r="I26" s="38"/>
      <c r="J26" s="38"/>
      <c r="K26" s="46"/>
    </row>
    <row r="27" spans="1:11" s="2" customFormat="1" ht="409.5" customHeight="1">
      <c r="A27" s="55"/>
      <c r="B27" s="38"/>
      <c r="C27" s="38"/>
      <c r="D27" s="37" t="s">
        <v>13</v>
      </c>
      <c r="E27" s="61">
        <v>0</v>
      </c>
      <c r="F27" s="61">
        <v>0</v>
      </c>
      <c r="G27" s="61">
        <v>0</v>
      </c>
      <c r="H27" s="61">
        <v>0</v>
      </c>
      <c r="I27" s="38"/>
      <c r="J27" s="38"/>
      <c r="K27" s="46"/>
    </row>
    <row r="28" spans="1:11" s="2" customFormat="1" ht="242.25" customHeight="1">
      <c r="A28" s="56"/>
      <c r="B28" s="39"/>
      <c r="C28" s="39"/>
      <c r="D28" s="39"/>
      <c r="E28" s="62"/>
      <c r="F28" s="62"/>
      <c r="G28" s="62"/>
      <c r="H28" s="62"/>
      <c r="I28" s="39"/>
      <c r="J28" s="39"/>
      <c r="K28" s="47"/>
    </row>
    <row r="29" spans="1:11" s="2" customFormat="1" ht="11.25" customHeight="1">
      <c r="A29" s="48" t="s">
        <v>280</v>
      </c>
      <c r="B29" s="51" t="s">
        <v>29</v>
      </c>
      <c r="C29" s="51" t="s">
        <v>31</v>
      </c>
      <c r="D29" s="8" t="s">
        <v>15</v>
      </c>
      <c r="E29" s="3">
        <f>E30+E31+E32+E33</f>
        <v>0</v>
      </c>
      <c r="F29" s="3">
        <f>F30+F31+F32+F33</f>
        <v>0</v>
      </c>
      <c r="G29" s="3">
        <f>G30+G31+G32+G33</f>
        <v>0</v>
      </c>
      <c r="H29" s="3">
        <f>H30+H31+H32+H33</f>
        <v>0</v>
      </c>
      <c r="I29" s="37" t="s">
        <v>422</v>
      </c>
      <c r="J29" s="37" t="s">
        <v>561</v>
      </c>
      <c r="K29" s="45" t="s">
        <v>200</v>
      </c>
    </row>
    <row r="30" spans="1:11" s="2" customFormat="1" ht="11.25" customHeight="1">
      <c r="A30" s="49"/>
      <c r="B30" s="52"/>
      <c r="C30" s="52"/>
      <c r="D30" s="8" t="s">
        <v>10</v>
      </c>
      <c r="E30" s="3">
        <v>0</v>
      </c>
      <c r="F30" s="3">
        <v>0</v>
      </c>
      <c r="G30" s="3">
        <v>0</v>
      </c>
      <c r="H30" s="3">
        <v>0</v>
      </c>
      <c r="I30" s="38"/>
      <c r="J30" s="38"/>
      <c r="K30" s="46"/>
    </row>
    <row r="31" spans="1:11" s="2" customFormat="1" ht="11.25" customHeight="1">
      <c r="A31" s="49"/>
      <c r="B31" s="52"/>
      <c r="C31" s="52"/>
      <c r="D31" s="8" t="s">
        <v>11</v>
      </c>
      <c r="E31" s="3">
        <v>0</v>
      </c>
      <c r="F31" s="3">
        <v>0</v>
      </c>
      <c r="G31" s="3">
        <v>0</v>
      </c>
      <c r="H31" s="3">
        <v>0</v>
      </c>
      <c r="I31" s="38"/>
      <c r="J31" s="38"/>
      <c r="K31" s="46"/>
    </row>
    <row r="32" spans="1:11" s="2" customFormat="1" ht="11.25" customHeight="1">
      <c r="A32" s="49"/>
      <c r="B32" s="52"/>
      <c r="C32" s="52"/>
      <c r="D32" s="8" t="s">
        <v>12</v>
      </c>
      <c r="E32" s="3">
        <v>0</v>
      </c>
      <c r="F32" s="3">
        <v>0</v>
      </c>
      <c r="G32" s="3">
        <v>0</v>
      </c>
      <c r="H32" s="3">
        <v>0</v>
      </c>
      <c r="I32" s="38"/>
      <c r="J32" s="38"/>
      <c r="K32" s="46"/>
    </row>
    <row r="33" spans="1:11" s="2" customFormat="1" ht="195" customHeight="1">
      <c r="A33" s="50"/>
      <c r="B33" s="53"/>
      <c r="C33" s="53"/>
      <c r="D33" s="8" t="s">
        <v>13</v>
      </c>
      <c r="E33" s="3">
        <v>0</v>
      </c>
      <c r="F33" s="3">
        <v>0</v>
      </c>
      <c r="G33" s="3">
        <v>0</v>
      </c>
      <c r="H33" s="3">
        <v>0</v>
      </c>
      <c r="I33" s="39"/>
      <c r="J33" s="39"/>
      <c r="K33" s="47"/>
    </row>
    <row r="34" spans="1:11" s="2" customFormat="1" ht="11.25" customHeight="1">
      <c r="A34" s="54" t="s">
        <v>281</v>
      </c>
      <c r="B34" s="37" t="s">
        <v>32</v>
      </c>
      <c r="C34" s="37" t="s">
        <v>31</v>
      </c>
      <c r="D34" s="8" t="s">
        <v>15</v>
      </c>
      <c r="E34" s="3">
        <f>E35+E36+E37+E38</f>
        <v>0</v>
      </c>
      <c r="F34" s="3">
        <f>F35+F36+F37+F38</f>
        <v>0</v>
      </c>
      <c r="G34" s="3">
        <f>G35+G36+G37+G38</f>
        <v>0</v>
      </c>
      <c r="H34" s="3">
        <f>H35+H36+H37+H38</f>
        <v>0</v>
      </c>
      <c r="I34" s="37" t="s">
        <v>425</v>
      </c>
      <c r="J34" s="42" t="s">
        <v>562</v>
      </c>
      <c r="K34" s="45" t="s">
        <v>200</v>
      </c>
    </row>
    <row r="35" spans="1:11" s="2" customFormat="1" ht="11.25" customHeight="1">
      <c r="A35" s="55"/>
      <c r="B35" s="38"/>
      <c r="C35" s="38"/>
      <c r="D35" s="8" t="s">
        <v>10</v>
      </c>
      <c r="E35" s="3">
        <v>0</v>
      </c>
      <c r="F35" s="3">
        <v>0</v>
      </c>
      <c r="G35" s="3">
        <v>0</v>
      </c>
      <c r="H35" s="3">
        <v>0</v>
      </c>
      <c r="I35" s="38"/>
      <c r="J35" s="43"/>
      <c r="K35" s="46"/>
    </row>
    <row r="36" spans="1:11" s="2" customFormat="1" ht="11.25" customHeight="1">
      <c r="A36" s="55"/>
      <c r="B36" s="38"/>
      <c r="C36" s="38"/>
      <c r="D36" s="8" t="s">
        <v>11</v>
      </c>
      <c r="E36" s="3">
        <v>0</v>
      </c>
      <c r="F36" s="3">
        <v>0</v>
      </c>
      <c r="G36" s="3">
        <v>0</v>
      </c>
      <c r="H36" s="3">
        <v>0</v>
      </c>
      <c r="I36" s="38"/>
      <c r="J36" s="43"/>
      <c r="K36" s="46"/>
    </row>
    <row r="37" spans="1:11" s="2" customFormat="1" ht="11.25" customHeight="1">
      <c r="A37" s="55"/>
      <c r="B37" s="38"/>
      <c r="C37" s="38"/>
      <c r="D37" s="8" t="s">
        <v>12</v>
      </c>
      <c r="E37" s="3">
        <v>0</v>
      </c>
      <c r="F37" s="3">
        <v>0</v>
      </c>
      <c r="G37" s="3">
        <v>0</v>
      </c>
      <c r="H37" s="3">
        <v>0</v>
      </c>
      <c r="I37" s="38"/>
      <c r="J37" s="43"/>
      <c r="K37" s="46"/>
    </row>
    <row r="38" spans="1:11" s="2" customFormat="1" ht="409.6" customHeight="1">
      <c r="A38" s="55"/>
      <c r="B38" s="38"/>
      <c r="C38" s="38"/>
      <c r="D38" s="37" t="s">
        <v>13</v>
      </c>
      <c r="E38" s="61">
        <v>0</v>
      </c>
      <c r="F38" s="61">
        <v>0</v>
      </c>
      <c r="G38" s="61">
        <v>0</v>
      </c>
      <c r="H38" s="61">
        <v>0</v>
      </c>
      <c r="I38" s="38"/>
      <c r="J38" s="43"/>
      <c r="K38" s="46"/>
    </row>
    <row r="39" spans="1:11" s="2" customFormat="1" ht="134.25" customHeight="1">
      <c r="A39" s="56"/>
      <c r="B39" s="39"/>
      <c r="C39" s="39"/>
      <c r="D39" s="39"/>
      <c r="E39" s="62"/>
      <c r="F39" s="62"/>
      <c r="G39" s="62"/>
      <c r="H39" s="62"/>
      <c r="I39" s="39"/>
      <c r="J39" s="44"/>
      <c r="K39" s="47"/>
    </row>
    <row r="40" spans="1:11" s="2" customFormat="1" ht="11.25" customHeight="1">
      <c r="A40" s="48" t="s">
        <v>282</v>
      </c>
      <c r="B40" s="51" t="s">
        <v>33</v>
      </c>
      <c r="C40" s="51" t="s">
        <v>368</v>
      </c>
      <c r="D40" s="8" t="s">
        <v>15</v>
      </c>
      <c r="E40" s="4">
        <f>E41+E42+E43+E44</f>
        <v>2484.1</v>
      </c>
      <c r="F40" s="4">
        <f>F41+F42+F43+F44</f>
        <v>2488.8000000000002</v>
      </c>
      <c r="G40" s="4">
        <f>G41+G42+G43+G44</f>
        <v>2488.6999999999998</v>
      </c>
      <c r="H40" s="4">
        <f>H41+H42+H43+H44</f>
        <v>2488.6999999999998</v>
      </c>
      <c r="I40" s="42" t="s">
        <v>428</v>
      </c>
      <c r="J40" s="42" t="s">
        <v>563</v>
      </c>
      <c r="K40" s="45" t="s">
        <v>200</v>
      </c>
    </row>
    <row r="41" spans="1:11" s="2" customFormat="1" ht="11.25" customHeight="1">
      <c r="A41" s="49"/>
      <c r="B41" s="52"/>
      <c r="C41" s="52"/>
      <c r="D41" s="8" t="s">
        <v>10</v>
      </c>
      <c r="E41" s="3">
        <v>0</v>
      </c>
      <c r="F41" s="3">
        <v>0</v>
      </c>
      <c r="G41" s="3">
        <v>0</v>
      </c>
      <c r="H41" s="3">
        <v>0</v>
      </c>
      <c r="I41" s="43"/>
      <c r="J41" s="43"/>
      <c r="K41" s="46"/>
    </row>
    <row r="42" spans="1:11" s="2" customFormat="1" ht="11.25" customHeight="1">
      <c r="A42" s="49"/>
      <c r="B42" s="52"/>
      <c r="C42" s="52"/>
      <c r="D42" s="8" t="s">
        <v>11</v>
      </c>
      <c r="E42" s="4">
        <v>2484.1</v>
      </c>
      <c r="F42" s="4">
        <v>2488.8000000000002</v>
      </c>
      <c r="G42" s="4">
        <v>2488.6999999999998</v>
      </c>
      <c r="H42" s="4">
        <v>2488.6999999999998</v>
      </c>
      <c r="I42" s="43"/>
      <c r="J42" s="43"/>
      <c r="K42" s="46"/>
    </row>
    <row r="43" spans="1:11" s="2" customFormat="1" ht="11.25" customHeight="1">
      <c r="A43" s="49"/>
      <c r="B43" s="52"/>
      <c r="C43" s="52"/>
      <c r="D43" s="8" t="s">
        <v>12</v>
      </c>
      <c r="E43" s="3">
        <v>0</v>
      </c>
      <c r="F43" s="3">
        <v>0</v>
      </c>
      <c r="G43" s="3">
        <v>0</v>
      </c>
      <c r="H43" s="3">
        <v>0</v>
      </c>
      <c r="I43" s="43"/>
      <c r="J43" s="43"/>
      <c r="K43" s="46"/>
    </row>
    <row r="44" spans="1:11" s="2" customFormat="1" ht="409.5" customHeight="1">
      <c r="A44" s="50"/>
      <c r="B44" s="53"/>
      <c r="C44" s="53"/>
      <c r="D44" s="8" t="s">
        <v>13</v>
      </c>
      <c r="E44" s="3">
        <v>0</v>
      </c>
      <c r="F44" s="3">
        <v>0</v>
      </c>
      <c r="G44" s="3">
        <v>0</v>
      </c>
      <c r="H44" s="3">
        <v>0</v>
      </c>
      <c r="I44" s="44"/>
      <c r="J44" s="44"/>
      <c r="K44" s="47"/>
    </row>
    <row r="45" spans="1:11" s="2" customFormat="1" ht="11.25" customHeight="1">
      <c r="A45" s="48" t="s">
        <v>283</v>
      </c>
      <c r="B45" s="51" t="s">
        <v>34</v>
      </c>
      <c r="C45" s="51" t="s">
        <v>25</v>
      </c>
      <c r="D45" s="8" t="s">
        <v>15</v>
      </c>
      <c r="E45" s="3">
        <f>E46+E47+E48+E49</f>
        <v>0</v>
      </c>
      <c r="F45" s="3">
        <f>F46+F47+F48+F49</f>
        <v>0</v>
      </c>
      <c r="G45" s="3">
        <f>G46+G47+G48+G49</f>
        <v>0</v>
      </c>
      <c r="H45" s="3">
        <f>H46+H47+H48+H49</f>
        <v>0</v>
      </c>
      <c r="I45" s="45" t="s">
        <v>200</v>
      </c>
      <c r="J45" s="37" t="s">
        <v>489</v>
      </c>
      <c r="K45" s="45" t="s">
        <v>200</v>
      </c>
    </row>
    <row r="46" spans="1:11" s="2" customFormat="1" ht="11.25" customHeight="1">
      <c r="A46" s="49"/>
      <c r="B46" s="52"/>
      <c r="C46" s="52"/>
      <c r="D46" s="8" t="s">
        <v>10</v>
      </c>
      <c r="E46" s="3">
        <v>0</v>
      </c>
      <c r="F46" s="3">
        <v>0</v>
      </c>
      <c r="G46" s="3">
        <v>0</v>
      </c>
      <c r="H46" s="3">
        <v>0</v>
      </c>
      <c r="I46" s="46"/>
      <c r="J46" s="38"/>
      <c r="K46" s="46"/>
    </row>
    <row r="47" spans="1:11" s="2" customFormat="1" ht="11.25" customHeight="1">
      <c r="A47" s="49"/>
      <c r="B47" s="52"/>
      <c r="C47" s="52"/>
      <c r="D47" s="8" t="s">
        <v>11</v>
      </c>
      <c r="E47" s="3">
        <v>0</v>
      </c>
      <c r="F47" s="3">
        <v>0</v>
      </c>
      <c r="G47" s="3">
        <v>0</v>
      </c>
      <c r="H47" s="3">
        <v>0</v>
      </c>
      <c r="I47" s="46"/>
      <c r="J47" s="38"/>
      <c r="K47" s="46"/>
    </row>
    <row r="48" spans="1:11" s="2" customFormat="1" ht="11.25" customHeight="1">
      <c r="A48" s="49"/>
      <c r="B48" s="52"/>
      <c r="C48" s="52"/>
      <c r="D48" s="8" t="s">
        <v>12</v>
      </c>
      <c r="E48" s="3">
        <v>0</v>
      </c>
      <c r="F48" s="3">
        <v>0</v>
      </c>
      <c r="G48" s="3">
        <v>0</v>
      </c>
      <c r="H48" s="3">
        <v>0</v>
      </c>
      <c r="I48" s="46"/>
      <c r="J48" s="38"/>
      <c r="K48" s="46"/>
    </row>
    <row r="49" spans="1:11" s="2" customFormat="1" ht="38.25" customHeight="1">
      <c r="A49" s="50"/>
      <c r="B49" s="53"/>
      <c r="C49" s="53"/>
      <c r="D49" s="8" t="s">
        <v>13</v>
      </c>
      <c r="E49" s="3">
        <v>0</v>
      </c>
      <c r="F49" s="3">
        <v>0</v>
      </c>
      <c r="G49" s="3">
        <v>0</v>
      </c>
      <c r="H49" s="3">
        <v>0</v>
      </c>
      <c r="I49" s="47"/>
      <c r="J49" s="39"/>
      <c r="K49" s="47"/>
    </row>
    <row r="50" spans="1:11" s="2" customFormat="1" ht="11.25" customHeight="1">
      <c r="A50" s="48" t="s">
        <v>284</v>
      </c>
      <c r="B50" s="51" t="s">
        <v>35</v>
      </c>
      <c r="C50" s="51" t="s">
        <v>25</v>
      </c>
      <c r="D50" s="8" t="s">
        <v>15</v>
      </c>
      <c r="E50" s="4">
        <f>E51+E52+E53+E54</f>
        <v>2115.9</v>
      </c>
      <c r="F50" s="4">
        <f>F51+F52+F53+F54</f>
        <v>8300</v>
      </c>
      <c r="G50" s="4">
        <f>G51+G52+G53+G54</f>
        <v>0</v>
      </c>
      <c r="H50" s="4">
        <f>H51+H52+H53+H54</f>
        <v>0</v>
      </c>
      <c r="I50" s="37" t="s">
        <v>424</v>
      </c>
      <c r="J50" s="37" t="s">
        <v>541</v>
      </c>
      <c r="K50" s="45" t="s">
        <v>200</v>
      </c>
    </row>
    <row r="51" spans="1:11" s="2" customFormat="1" ht="11.25" customHeight="1">
      <c r="A51" s="49"/>
      <c r="B51" s="52"/>
      <c r="C51" s="52"/>
      <c r="D51" s="8" t="s">
        <v>10</v>
      </c>
      <c r="E51" s="3">
        <v>0</v>
      </c>
      <c r="F51" s="3">
        <v>0</v>
      </c>
      <c r="G51" s="3">
        <v>0</v>
      </c>
      <c r="H51" s="3">
        <v>0</v>
      </c>
      <c r="I51" s="40"/>
      <c r="J51" s="40"/>
      <c r="K51" s="46"/>
    </row>
    <row r="52" spans="1:11" s="2" customFormat="1" ht="11.25" customHeight="1">
      <c r="A52" s="49"/>
      <c r="B52" s="52"/>
      <c r="C52" s="52"/>
      <c r="D52" s="8" t="s">
        <v>11</v>
      </c>
      <c r="E52" s="4">
        <v>2115.9</v>
      </c>
      <c r="F52" s="4">
        <v>8300</v>
      </c>
      <c r="G52" s="4">
        <v>0</v>
      </c>
      <c r="H52" s="4">
        <v>0</v>
      </c>
      <c r="I52" s="40"/>
      <c r="J52" s="40"/>
      <c r="K52" s="46"/>
    </row>
    <row r="53" spans="1:11" s="2" customFormat="1" ht="11.25" customHeight="1">
      <c r="A53" s="49"/>
      <c r="B53" s="52"/>
      <c r="C53" s="52"/>
      <c r="D53" s="8" t="s">
        <v>12</v>
      </c>
      <c r="E53" s="3">
        <v>0</v>
      </c>
      <c r="F53" s="3">
        <v>0</v>
      </c>
      <c r="G53" s="3">
        <v>0</v>
      </c>
      <c r="H53" s="3">
        <v>0</v>
      </c>
      <c r="I53" s="40"/>
      <c r="J53" s="40"/>
      <c r="K53" s="46"/>
    </row>
    <row r="54" spans="1:11" s="2" customFormat="1" ht="38.25" customHeight="1">
      <c r="A54" s="50"/>
      <c r="B54" s="53"/>
      <c r="C54" s="53"/>
      <c r="D54" s="8" t="s">
        <v>13</v>
      </c>
      <c r="E54" s="3">
        <v>0</v>
      </c>
      <c r="F54" s="3">
        <v>0</v>
      </c>
      <c r="G54" s="3"/>
      <c r="H54" s="3">
        <v>0</v>
      </c>
      <c r="I54" s="41"/>
      <c r="J54" s="41"/>
      <c r="K54" s="47"/>
    </row>
    <row r="55" spans="1:11" s="2" customFormat="1" ht="11.25" customHeight="1">
      <c r="A55" s="48" t="s">
        <v>285</v>
      </c>
      <c r="B55" s="51" t="s">
        <v>572</v>
      </c>
      <c r="C55" s="51" t="s">
        <v>25</v>
      </c>
      <c r="D55" s="8" t="s">
        <v>15</v>
      </c>
      <c r="E55" s="4">
        <f>E56+E57+E58+E59</f>
        <v>1695.3999999999999</v>
      </c>
      <c r="F55" s="4">
        <f>F56+F57+F58+F59</f>
        <v>1695.3999999999999</v>
      </c>
      <c r="G55" s="4">
        <f>G56+G57+G58+G59</f>
        <v>0</v>
      </c>
      <c r="H55" s="4">
        <f>H56+H57+H58+H59</f>
        <v>0</v>
      </c>
      <c r="I55" s="42" t="s">
        <v>423</v>
      </c>
      <c r="J55" s="42" t="s">
        <v>564</v>
      </c>
      <c r="K55" s="45" t="s">
        <v>200</v>
      </c>
    </row>
    <row r="56" spans="1:11" s="2" customFormat="1" ht="11.25" customHeight="1">
      <c r="A56" s="49"/>
      <c r="B56" s="52"/>
      <c r="C56" s="52"/>
      <c r="D56" s="8" t="s">
        <v>10</v>
      </c>
      <c r="E56" s="4">
        <v>1610.6</v>
      </c>
      <c r="F56" s="4">
        <v>1610.6</v>
      </c>
      <c r="G56" s="4">
        <v>0</v>
      </c>
      <c r="H56" s="4">
        <v>0</v>
      </c>
      <c r="I56" s="43"/>
      <c r="J56" s="43"/>
      <c r="K56" s="46"/>
    </row>
    <row r="57" spans="1:11" s="2" customFormat="1" ht="11.25" customHeight="1">
      <c r="A57" s="49"/>
      <c r="B57" s="52"/>
      <c r="C57" s="52"/>
      <c r="D57" s="8" t="s">
        <v>11</v>
      </c>
      <c r="E57" s="3">
        <v>84.8</v>
      </c>
      <c r="F57" s="3">
        <v>84.8</v>
      </c>
      <c r="G57" s="3">
        <v>0</v>
      </c>
      <c r="H57" s="4">
        <v>0</v>
      </c>
      <c r="I57" s="43"/>
      <c r="J57" s="43"/>
      <c r="K57" s="46"/>
    </row>
    <row r="58" spans="1:11" s="2" customFormat="1" ht="11.25" customHeight="1">
      <c r="A58" s="49"/>
      <c r="B58" s="52"/>
      <c r="C58" s="52"/>
      <c r="D58" s="8" t="s">
        <v>12</v>
      </c>
      <c r="E58" s="3">
        <v>0</v>
      </c>
      <c r="F58" s="3">
        <v>0</v>
      </c>
      <c r="G58" s="3">
        <v>0</v>
      </c>
      <c r="H58" s="4">
        <v>0</v>
      </c>
      <c r="I58" s="43"/>
      <c r="J58" s="43"/>
      <c r="K58" s="46"/>
    </row>
    <row r="59" spans="1:11" s="2" customFormat="1" ht="137.25" customHeight="1">
      <c r="A59" s="50"/>
      <c r="B59" s="53"/>
      <c r="C59" s="53"/>
      <c r="D59" s="8" t="s">
        <v>13</v>
      </c>
      <c r="E59" s="3">
        <v>0</v>
      </c>
      <c r="F59" s="3">
        <v>0</v>
      </c>
      <c r="G59" s="3">
        <v>0</v>
      </c>
      <c r="H59" s="4">
        <v>0</v>
      </c>
      <c r="I59" s="44"/>
      <c r="J59" s="44"/>
      <c r="K59" s="47"/>
    </row>
    <row r="60" spans="1:11" s="2" customFormat="1" ht="11.25" customHeight="1">
      <c r="A60" s="48" t="s">
        <v>276</v>
      </c>
      <c r="B60" s="51" t="s">
        <v>199</v>
      </c>
      <c r="C60" s="51" t="s">
        <v>25</v>
      </c>
      <c r="D60" s="8" t="s">
        <v>15</v>
      </c>
      <c r="E60" s="4">
        <f>E61+E62+E63+E64</f>
        <v>0</v>
      </c>
      <c r="F60" s="4">
        <f>F61+F62+F63+F64</f>
        <v>0</v>
      </c>
      <c r="G60" s="4">
        <f>G61+G62+G63+G64</f>
        <v>0</v>
      </c>
      <c r="H60" s="4">
        <f>H61+H62+H63+H64</f>
        <v>29597.9</v>
      </c>
      <c r="I60" s="37" t="s">
        <v>429</v>
      </c>
      <c r="J60" s="37" t="s">
        <v>527</v>
      </c>
      <c r="K60" s="45" t="s">
        <v>200</v>
      </c>
    </row>
    <row r="61" spans="1:11" s="2" customFormat="1" ht="11.25" customHeight="1">
      <c r="A61" s="49"/>
      <c r="B61" s="52"/>
      <c r="C61" s="52"/>
      <c r="D61" s="8" t="s">
        <v>10</v>
      </c>
      <c r="E61" s="4">
        <v>0</v>
      </c>
      <c r="F61" s="4">
        <v>0</v>
      </c>
      <c r="G61" s="4">
        <v>0</v>
      </c>
      <c r="H61" s="4">
        <v>29597.9</v>
      </c>
      <c r="I61" s="38"/>
      <c r="J61" s="38"/>
      <c r="K61" s="46"/>
    </row>
    <row r="62" spans="1:11" s="2" customFormat="1" ht="11.25" customHeight="1">
      <c r="A62" s="49"/>
      <c r="B62" s="52"/>
      <c r="C62" s="52"/>
      <c r="D62" s="8" t="s">
        <v>11</v>
      </c>
      <c r="E62" s="3">
        <v>0</v>
      </c>
      <c r="F62" s="3">
        <v>0</v>
      </c>
      <c r="G62" s="3">
        <v>0</v>
      </c>
      <c r="H62" s="4">
        <v>0</v>
      </c>
      <c r="I62" s="38"/>
      <c r="J62" s="38"/>
      <c r="K62" s="46"/>
    </row>
    <row r="63" spans="1:11" s="2" customFormat="1" ht="11.25" customHeight="1">
      <c r="A63" s="49"/>
      <c r="B63" s="52"/>
      <c r="C63" s="52"/>
      <c r="D63" s="8" t="s">
        <v>12</v>
      </c>
      <c r="E63" s="3">
        <v>0</v>
      </c>
      <c r="F63" s="3">
        <v>0</v>
      </c>
      <c r="G63" s="3">
        <v>0</v>
      </c>
      <c r="H63" s="4">
        <v>0</v>
      </c>
      <c r="I63" s="38"/>
      <c r="J63" s="38"/>
      <c r="K63" s="46"/>
    </row>
    <row r="64" spans="1:11" s="2" customFormat="1" ht="25.5" customHeight="1">
      <c r="A64" s="50"/>
      <c r="B64" s="53"/>
      <c r="C64" s="53"/>
      <c r="D64" s="8" t="s">
        <v>13</v>
      </c>
      <c r="E64" s="3">
        <v>0</v>
      </c>
      <c r="F64" s="3">
        <v>0</v>
      </c>
      <c r="G64" s="3">
        <v>0</v>
      </c>
      <c r="H64" s="4">
        <v>0</v>
      </c>
      <c r="I64" s="38"/>
      <c r="J64" s="38"/>
      <c r="K64" s="47"/>
    </row>
    <row r="65" spans="1:11" s="2" customFormat="1" ht="11.25" customHeight="1">
      <c r="A65" s="48" t="s">
        <v>275</v>
      </c>
      <c r="B65" s="51" t="s">
        <v>393</v>
      </c>
      <c r="C65" s="51" t="s">
        <v>25</v>
      </c>
      <c r="D65" s="8" t="s">
        <v>15</v>
      </c>
      <c r="E65" s="4">
        <f>E66+E67+E68+E69</f>
        <v>7230.5</v>
      </c>
      <c r="F65" s="4">
        <f>F66+F67+F68+F69</f>
        <v>7230.5</v>
      </c>
      <c r="G65" s="4">
        <f>G66+G67+G68+G69</f>
        <v>488.7</v>
      </c>
      <c r="H65" s="4">
        <f>H66+H67+H68+H69</f>
        <v>488.7</v>
      </c>
      <c r="I65" s="37" t="s">
        <v>430</v>
      </c>
      <c r="J65" s="37" t="s">
        <v>575</v>
      </c>
      <c r="K65" s="45" t="s">
        <v>200</v>
      </c>
    </row>
    <row r="66" spans="1:11" s="2" customFormat="1" ht="11.25" customHeight="1">
      <c r="A66" s="49"/>
      <c r="B66" s="52"/>
      <c r="C66" s="52"/>
      <c r="D66" s="8" t="s">
        <v>10</v>
      </c>
      <c r="E66" s="4">
        <v>6868.9</v>
      </c>
      <c r="F66" s="4">
        <v>6868.9</v>
      </c>
      <c r="G66" s="4">
        <v>464.3</v>
      </c>
      <c r="H66" s="31">
        <v>464.3</v>
      </c>
      <c r="I66" s="38"/>
      <c r="J66" s="38"/>
      <c r="K66" s="46"/>
    </row>
    <row r="67" spans="1:11" s="2" customFormat="1" ht="11.25" customHeight="1">
      <c r="A67" s="49"/>
      <c r="B67" s="52"/>
      <c r="C67" s="52"/>
      <c r="D67" s="8" t="s">
        <v>11</v>
      </c>
      <c r="E67" s="4">
        <v>361.6</v>
      </c>
      <c r="F67" s="4">
        <v>361.6</v>
      </c>
      <c r="G67" s="4">
        <v>24.4</v>
      </c>
      <c r="H67" s="31">
        <v>24.4</v>
      </c>
      <c r="I67" s="38"/>
      <c r="J67" s="38"/>
      <c r="K67" s="46"/>
    </row>
    <row r="68" spans="1:11" s="2" customFormat="1" ht="11.25" customHeight="1">
      <c r="A68" s="49"/>
      <c r="B68" s="52"/>
      <c r="C68" s="52"/>
      <c r="D68" s="8" t="s">
        <v>12</v>
      </c>
      <c r="E68" s="3">
        <v>0</v>
      </c>
      <c r="F68" s="3">
        <v>0</v>
      </c>
      <c r="G68" s="3">
        <v>0</v>
      </c>
      <c r="H68" s="4">
        <v>0</v>
      </c>
      <c r="I68" s="38"/>
      <c r="J68" s="38"/>
      <c r="K68" s="46"/>
    </row>
    <row r="69" spans="1:11" s="2" customFormat="1" ht="71.25" customHeight="1">
      <c r="A69" s="50"/>
      <c r="B69" s="53"/>
      <c r="C69" s="53"/>
      <c r="D69" s="8" t="s">
        <v>13</v>
      </c>
      <c r="E69" s="3">
        <v>0</v>
      </c>
      <c r="F69" s="3">
        <v>0</v>
      </c>
      <c r="G69" s="3">
        <v>0</v>
      </c>
      <c r="H69" s="4">
        <v>0</v>
      </c>
      <c r="I69" s="38"/>
      <c r="J69" s="38"/>
      <c r="K69" s="47"/>
    </row>
    <row r="70" spans="1:11" s="2" customFormat="1" ht="11.25" customHeight="1">
      <c r="A70" s="48" t="s">
        <v>273</v>
      </c>
      <c r="B70" s="51" t="s">
        <v>36</v>
      </c>
      <c r="C70" s="51" t="s">
        <v>369</v>
      </c>
      <c r="D70" s="8" t="s">
        <v>15</v>
      </c>
      <c r="E70" s="4">
        <f>E71+E72+E73+E74</f>
        <v>500</v>
      </c>
      <c r="F70" s="4">
        <f>F71+F72+F73+F74</f>
        <v>0</v>
      </c>
      <c r="G70" s="4">
        <f>G71+G72+G73+G74</f>
        <v>0</v>
      </c>
      <c r="H70" s="4">
        <f>H71+H72+H73+H74</f>
        <v>0</v>
      </c>
      <c r="I70" s="37" t="s">
        <v>524</v>
      </c>
      <c r="J70" s="42" t="s">
        <v>522</v>
      </c>
      <c r="K70" s="45" t="s">
        <v>200</v>
      </c>
    </row>
    <row r="71" spans="1:11" s="2" customFormat="1" ht="11.25" customHeight="1">
      <c r="A71" s="49"/>
      <c r="B71" s="52"/>
      <c r="C71" s="52"/>
      <c r="D71" s="8" t="s">
        <v>10</v>
      </c>
      <c r="E71" s="4">
        <v>0</v>
      </c>
      <c r="F71" s="4">
        <v>0</v>
      </c>
      <c r="G71" s="4">
        <v>0</v>
      </c>
      <c r="H71" s="4">
        <v>0</v>
      </c>
      <c r="I71" s="38"/>
      <c r="J71" s="43"/>
      <c r="K71" s="46"/>
    </row>
    <row r="72" spans="1:11" s="2" customFormat="1" ht="11.25" customHeight="1">
      <c r="A72" s="49"/>
      <c r="B72" s="52"/>
      <c r="C72" s="52"/>
      <c r="D72" s="8" t="s">
        <v>11</v>
      </c>
      <c r="E72" s="4">
        <v>0</v>
      </c>
      <c r="F72" s="4">
        <v>0</v>
      </c>
      <c r="G72" s="4">
        <v>0</v>
      </c>
      <c r="H72" s="4">
        <v>0</v>
      </c>
      <c r="I72" s="38"/>
      <c r="J72" s="43"/>
      <c r="K72" s="46"/>
    </row>
    <row r="73" spans="1:11" s="2" customFormat="1" ht="11.25" customHeight="1">
      <c r="A73" s="49"/>
      <c r="B73" s="52"/>
      <c r="C73" s="52"/>
      <c r="D73" s="8" t="s">
        <v>12</v>
      </c>
      <c r="E73" s="4">
        <v>0</v>
      </c>
      <c r="F73" s="4">
        <v>0</v>
      </c>
      <c r="G73" s="4">
        <v>0</v>
      </c>
      <c r="H73" s="4">
        <v>0</v>
      </c>
      <c r="I73" s="38"/>
      <c r="J73" s="43"/>
      <c r="K73" s="46"/>
    </row>
    <row r="74" spans="1:11" s="2" customFormat="1" ht="45.75" customHeight="1">
      <c r="A74" s="50"/>
      <c r="B74" s="53"/>
      <c r="C74" s="53"/>
      <c r="D74" s="8" t="s">
        <v>13</v>
      </c>
      <c r="E74" s="4">
        <v>500</v>
      </c>
      <c r="F74" s="4">
        <v>0</v>
      </c>
      <c r="G74" s="4">
        <v>0</v>
      </c>
      <c r="H74" s="4">
        <v>0</v>
      </c>
      <c r="I74" s="39"/>
      <c r="J74" s="44"/>
      <c r="K74" s="47"/>
    </row>
    <row r="75" spans="1:11" ht="12" customHeight="1">
      <c r="A75" s="60" t="s">
        <v>274</v>
      </c>
      <c r="B75" s="51" t="s">
        <v>212</v>
      </c>
      <c r="C75" s="51" t="s">
        <v>25</v>
      </c>
      <c r="D75" s="18" t="s">
        <v>15</v>
      </c>
      <c r="E75" s="4">
        <f>E76+E77+E78+E79</f>
        <v>0</v>
      </c>
      <c r="F75" s="4">
        <f t="shared" ref="F75:H75" si="3">F76+F77+F78+F79</f>
        <v>0</v>
      </c>
      <c r="G75" s="4">
        <f t="shared" si="3"/>
        <v>0</v>
      </c>
      <c r="H75" s="4">
        <f t="shared" si="3"/>
        <v>0</v>
      </c>
      <c r="I75" s="37" t="s">
        <v>427</v>
      </c>
      <c r="J75" s="37" t="s">
        <v>489</v>
      </c>
      <c r="K75" s="45" t="s">
        <v>200</v>
      </c>
    </row>
    <row r="76" spans="1:11" ht="12" customHeight="1">
      <c r="A76" s="60"/>
      <c r="B76" s="52"/>
      <c r="C76" s="52"/>
      <c r="D76" s="18" t="s">
        <v>10</v>
      </c>
      <c r="E76" s="4">
        <v>0</v>
      </c>
      <c r="F76" s="4">
        <v>0</v>
      </c>
      <c r="G76" s="4">
        <v>0</v>
      </c>
      <c r="H76" s="4">
        <v>0</v>
      </c>
      <c r="I76" s="38"/>
      <c r="J76" s="38"/>
      <c r="K76" s="46"/>
    </row>
    <row r="77" spans="1:11" ht="12" customHeight="1">
      <c r="A77" s="60"/>
      <c r="B77" s="52"/>
      <c r="C77" s="52"/>
      <c r="D77" s="18" t="s">
        <v>11</v>
      </c>
      <c r="E77" s="4">
        <v>0</v>
      </c>
      <c r="F77" s="4">
        <v>0</v>
      </c>
      <c r="G77" s="4">
        <v>0</v>
      </c>
      <c r="H77" s="4">
        <v>0</v>
      </c>
      <c r="I77" s="38"/>
      <c r="J77" s="38"/>
      <c r="K77" s="46"/>
    </row>
    <row r="78" spans="1:11" ht="12" customHeight="1">
      <c r="A78" s="60"/>
      <c r="B78" s="52"/>
      <c r="C78" s="52"/>
      <c r="D78" s="18" t="s">
        <v>12</v>
      </c>
      <c r="E78" s="4">
        <v>0</v>
      </c>
      <c r="F78" s="4">
        <v>0</v>
      </c>
      <c r="G78" s="4">
        <v>0</v>
      </c>
      <c r="H78" s="4">
        <v>0</v>
      </c>
      <c r="I78" s="38"/>
      <c r="J78" s="38"/>
      <c r="K78" s="46"/>
    </row>
    <row r="79" spans="1:11" ht="92.25" customHeight="1">
      <c r="A79" s="60"/>
      <c r="B79" s="53"/>
      <c r="C79" s="53"/>
      <c r="D79" s="18" t="s">
        <v>13</v>
      </c>
      <c r="E79" s="4">
        <v>0</v>
      </c>
      <c r="F79" s="4">
        <v>0</v>
      </c>
      <c r="G79" s="4">
        <v>0</v>
      </c>
      <c r="H79" s="4">
        <v>0</v>
      </c>
      <c r="I79" s="39"/>
      <c r="J79" s="39"/>
      <c r="K79" s="47"/>
    </row>
    <row r="80" spans="1:11" ht="12" customHeight="1">
      <c r="A80" s="60" t="s">
        <v>374</v>
      </c>
      <c r="B80" s="51" t="s">
        <v>375</v>
      </c>
      <c r="C80" s="51" t="s">
        <v>25</v>
      </c>
      <c r="D80" s="23" t="s">
        <v>15</v>
      </c>
      <c r="E80" s="4">
        <f>E81+E82+E83+E84</f>
        <v>0</v>
      </c>
      <c r="F80" s="4">
        <f t="shared" ref="F80:H80" si="4">F81+F82+F83+F84</f>
        <v>0</v>
      </c>
      <c r="G80" s="4">
        <f t="shared" si="4"/>
        <v>0</v>
      </c>
      <c r="H80" s="4">
        <f t="shared" si="4"/>
        <v>0</v>
      </c>
      <c r="I80" s="37" t="s">
        <v>431</v>
      </c>
      <c r="J80" s="37" t="s">
        <v>555</v>
      </c>
      <c r="K80" s="57" t="s">
        <v>200</v>
      </c>
    </row>
    <row r="81" spans="1:11" ht="12" customHeight="1">
      <c r="A81" s="60"/>
      <c r="B81" s="52"/>
      <c r="C81" s="52"/>
      <c r="D81" s="23" t="s">
        <v>10</v>
      </c>
      <c r="E81" s="4">
        <v>0</v>
      </c>
      <c r="F81" s="4">
        <v>0</v>
      </c>
      <c r="G81" s="4">
        <v>0</v>
      </c>
      <c r="H81" s="4">
        <v>0</v>
      </c>
      <c r="I81" s="38"/>
      <c r="J81" s="38"/>
      <c r="K81" s="58"/>
    </row>
    <row r="82" spans="1:11" ht="12" customHeight="1">
      <c r="A82" s="60"/>
      <c r="B82" s="52"/>
      <c r="C82" s="52"/>
      <c r="D82" s="23" t="s">
        <v>11</v>
      </c>
      <c r="E82" s="4">
        <v>0</v>
      </c>
      <c r="F82" s="4">
        <v>0</v>
      </c>
      <c r="G82" s="4">
        <v>0</v>
      </c>
      <c r="H82" s="4">
        <v>0</v>
      </c>
      <c r="I82" s="38"/>
      <c r="J82" s="38"/>
      <c r="K82" s="58"/>
    </row>
    <row r="83" spans="1:11" ht="12" customHeight="1">
      <c r="A83" s="60"/>
      <c r="B83" s="52"/>
      <c r="C83" s="52"/>
      <c r="D83" s="23" t="s">
        <v>12</v>
      </c>
      <c r="E83" s="4">
        <v>0</v>
      </c>
      <c r="F83" s="4">
        <v>0</v>
      </c>
      <c r="G83" s="4">
        <v>0</v>
      </c>
      <c r="H83" s="4">
        <v>0</v>
      </c>
      <c r="I83" s="38"/>
      <c r="J83" s="38"/>
      <c r="K83" s="58"/>
    </row>
    <row r="84" spans="1:11" ht="171.75" customHeight="1">
      <c r="A84" s="60"/>
      <c r="B84" s="53"/>
      <c r="C84" s="53"/>
      <c r="D84" s="23" t="s">
        <v>13</v>
      </c>
      <c r="E84" s="4">
        <v>0</v>
      </c>
      <c r="F84" s="4">
        <v>0</v>
      </c>
      <c r="G84" s="4">
        <v>0</v>
      </c>
      <c r="H84" s="4">
        <v>0</v>
      </c>
      <c r="I84" s="39"/>
      <c r="J84" s="39"/>
      <c r="K84" s="59"/>
    </row>
    <row r="85" spans="1:11">
      <c r="A85" s="60" t="s">
        <v>394</v>
      </c>
      <c r="B85" s="51" t="s">
        <v>401</v>
      </c>
      <c r="C85" s="51" t="s">
        <v>397</v>
      </c>
      <c r="D85" s="25" t="s">
        <v>15</v>
      </c>
      <c r="E85" s="4">
        <f>E86+E87+E88+E89</f>
        <v>127529.8</v>
      </c>
      <c r="F85" s="4">
        <f t="shared" ref="F85:H85" si="5">F86+F87+F88+F89</f>
        <v>127529.8</v>
      </c>
      <c r="G85" s="4">
        <f t="shared" si="5"/>
        <v>115.2</v>
      </c>
      <c r="H85" s="4">
        <f t="shared" si="5"/>
        <v>115.2</v>
      </c>
      <c r="I85" s="37" t="s">
        <v>523</v>
      </c>
      <c r="J85" s="37" t="s">
        <v>525</v>
      </c>
      <c r="K85" s="57" t="s">
        <v>200</v>
      </c>
    </row>
    <row r="86" spans="1:11">
      <c r="A86" s="60"/>
      <c r="B86" s="52"/>
      <c r="C86" s="52"/>
      <c r="D86" s="25" t="s">
        <v>10</v>
      </c>
      <c r="E86" s="4">
        <v>123929.8</v>
      </c>
      <c r="F86" s="4">
        <v>123929.8</v>
      </c>
      <c r="G86" s="4">
        <v>0</v>
      </c>
      <c r="H86" s="4">
        <v>0</v>
      </c>
      <c r="I86" s="38"/>
      <c r="J86" s="38"/>
      <c r="K86" s="58"/>
    </row>
    <row r="87" spans="1:11">
      <c r="A87" s="60"/>
      <c r="B87" s="52"/>
      <c r="C87" s="52"/>
      <c r="D87" s="25" t="s">
        <v>11</v>
      </c>
      <c r="E87" s="4">
        <v>3600</v>
      </c>
      <c r="F87" s="4">
        <v>3600</v>
      </c>
      <c r="G87" s="4">
        <v>115.2</v>
      </c>
      <c r="H87" s="4">
        <v>115.2</v>
      </c>
      <c r="I87" s="38"/>
      <c r="J87" s="38"/>
      <c r="K87" s="58"/>
    </row>
    <row r="88" spans="1:11">
      <c r="A88" s="60"/>
      <c r="B88" s="52"/>
      <c r="C88" s="52"/>
      <c r="D88" s="25" t="s">
        <v>12</v>
      </c>
      <c r="E88" s="4">
        <v>0</v>
      </c>
      <c r="F88" s="4">
        <v>0</v>
      </c>
      <c r="G88" s="4">
        <v>0</v>
      </c>
      <c r="H88" s="4">
        <v>0</v>
      </c>
      <c r="I88" s="38"/>
      <c r="J88" s="38"/>
      <c r="K88" s="58"/>
    </row>
    <row r="89" spans="1:11" ht="54.75" customHeight="1">
      <c r="A89" s="60"/>
      <c r="B89" s="53"/>
      <c r="C89" s="53"/>
      <c r="D89" s="25" t="s">
        <v>13</v>
      </c>
      <c r="E89" s="4">
        <v>0</v>
      </c>
      <c r="F89" s="4">
        <v>0</v>
      </c>
      <c r="G89" s="4">
        <v>0</v>
      </c>
      <c r="H89" s="4">
        <v>0</v>
      </c>
      <c r="I89" s="39"/>
      <c r="J89" s="39"/>
      <c r="K89" s="59"/>
    </row>
    <row r="90" spans="1:11">
      <c r="A90" s="60" t="s">
        <v>395</v>
      </c>
      <c r="B90" s="51" t="s">
        <v>410</v>
      </c>
      <c r="C90" s="51" t="s">
        <v>397</v>
      </c>
      <c r="D90" s="25" t="s">
        <v>15</v>
      </c>
      <c r="E90" s="4">
        <f>E91+E92+E93+E94</f>
        <v>103073.79999999999</v>
      </c>
      <c r="F90" s="4">
        <f t="shared" ref="F90:H90" si="6">F91+F92+F93+F94</f>
        <v>58073.799999999996</v>
      </c>
      <c r="G90" s="4">
        <f t="shared" si="6"/>
        <v>21750</v>
      </c>
      <c r="H90" s="4">
        <f t="shared" si="6"/>
        <v>22232.9</v>
      </c>
      <c r="I90" s="37" t="s">
        <v>432</v>
      </c>
      <c r="J90" s="37" t="s">
        <v>576</v>
      </c>
      <c r="K90" s="57" t="s">
        <v>200</v>
      </c>
    </row>
    <row r="91" spans="1:11">
      <c r="A91" s="60"/>
      <c r="B91" s="52"/>
      <c r="C91" s="52"/>
      <c r="D91" s="25" t="s">
        <v>10</v>
      </c>
      <c r="E91" s="4">
        <v>55170.1</v>
      </c>
      <c r="F91" s="4">
        <v>55170.1</v>
      </c>
      <c r="G91" s="4">
        <v>0</v>
      </c>
      <c r="H91" s="4">
        <v>458.8</v>
      </c>
      <c r="I91" s="38"/>
      <c r="J91" s="38"/>
      <c r="K91" s="58"/>
    </row>
    <row r="92" spans="1:11">
      <c r="A92" s="60"/>
      <c r="B92" s="52"/>
      <c r="C92" s="52"/>
      <c r="D92" s="25" t="s">
        <v>11</v>
      </c>
      <c r="E92" s="4">
        <v>2903.7</v>
      </c>
      <c r="F92" s="4">
        <v>2903.7</v>
      </c>
      <c r="G92" s="4">
        <v>0</v>
      </c>
      <c r="H92" s="4">
        <v>24.1</v>
      </c>
      <c r="I92" s="38"/>
      <c r="J92" s="38"/>
      <c r="K92" s="58"/>
    </row>
    <row r="93" spans="1:11">
      <c r="A93" s="60"/>
      <c r="B93" s="52"/>
      <c r="C93" s="52"/>
      <c r="D93" s="25" t="s">
        <v>12</v>
      </c>
      <c r="E93" s="4">
        <v>0</v>
      </c>
      <c r="F93" s="4">
        <v>0</v>
      </c>
      <c r="G93" s="4">
        <v>0</v>
      </c>
      <c r="H93" s="4">
        <v>0</v>
      </c>
      <c r="I93" s="38"/>
      <c r="J93" s="38"/>
      <c r="K93" s="58"/>
    </row>
    <row r="94" spans="1:11" ht="54" customHeight="1">
      <c r="A94" s="60"/>
      <c r="B94" s="53"/>
      <c r="C94" s="53"/>
      <c r="D94" s="25" t="s">
        <v>13</v>
      </c>
      <c r="E94" s="4">
        <v>45000</v>
      </c>
      <c r="F94" s="4">
        <v>0</v>
      </c>
      <c r="G94" s="4">
        <v>21750</v>
      </c>
      <c r="H94" s="4">
        <v>21750</v>
      </c>
      <c r="I94" s="39"/>
      <c r="J94" s="39"/>
      <c r="K94" s="59"/>
    </row>
    <row r="95" spans="1:11" ht="26.25" customHeight="1">
      <c r="A95" s="60" t="s">
        <v>396</v>
      </c>
      <c r="B95" s="51" t="s">
        <v>402</v>
      </c>
      <c r="C95" s="51" t="s">
        <v>25</v>
      </c>
      <c r="D95" s="25" t="s">
        <v>15</v>
      </c>
      <c r="E95" s="4">
        <f>E96+E97+E98+E99</f>
        <v>1601.9</v>
      </c>
      <c r="F95" s="4">
        <f t="shared" ref="F95:H95" si="7">F96+F97+F98+F99</f>
        <v>1601.9</v>
      </c>
      <c r="G95" s="4">
        <f t="shared" si="7"/>
        <v>1600.5</v>
      </c>
      <c r="H95" s="4">
        <f t="shared" si="7"/>
        <v>1600.5</v>
      </c>
      <c r="I95" s="37" t="s">
        <v>433</v>
      </c>
      <c r="J95" s="37" t="s">
        <v>526</v>
      </c>
      <c r="K95" s="57" t="s">
        <v>200</v>
      </c>
    </row>
    <row r="96" spans="1:11">
      <c r="A96" s="60"/>
      <c r="B96" s="52"/>
      <c r="C96" s="52"/>
      <c r="D96" s="25" t="s">
        <v>10</v>
      </c>
      <c r="E96" s="4">
        <v>1601.9</v>
      </c>
      <c r="F96" s="4">
        <v>1601.9</v>
      </c>
      <c r="G96" s="4">
        <v>1600.5</v>
      </c>
      <c r="H96" s="4">
        <v>1600.5</v>
      </c>
      <c r="I96" s="38"/>
      <c r="J96" s="38"/>
      <c r="K96" s="58"/>
    </row>
    <row r="97" spans="1:11">
      <c r="A97" s="60"/>
      <c r="B97" s="52"/>
      <c r="C97" s="52"/>
      <c r="D97" s="25" t="s">
        <v>11</v>
      </c>
      <c r="E97" s="4">
        <v>0</v>
      </c>
      <c r="F97" s="4">
        <v>0</v>
      </c>
      <c r="G97" s="4">
        <v>0</v>
      </c>
      <c r="H97" s="4">
        <v>0</v>
      </c>
      <c r="I97" s="38"/>
      <c r="J97" s="38"/>
      <c r="K97" s="58"/>
    </row>
    <row r="98" spans="1:11">
      <c r="A98" s="60"/>
      <c r="B98" s="52"/>
      <c r="C98" s="52"/>
      <c r="D98" s="25" t="s">
        <v>12</v>
      </c>
      <c r="E98" s="4">
        <v>0</v>
      </c>
      <c r="F98" s="4">
        <v>0</v>
      </c>
      <c r="G98" s="4">
        <v>0</v>
      </c>
      <c r="H98" s="4">
        <v>0</v>
      </c>
      <c r="I98" s="38"/>
      <c r="J98" s="38"/>
      <c r="K98" s="58"/>
    </row>
    <row r="99" spans="1:11" ht="114" customHeight="1">
      <c r="A99" s="60"/>
      <c r="B99" s="53"/>
      <c r="C99" s="53"/>
      <c r="D99" s="25" t="s">
        <v>13</v>
      </c>
      <c r="E99" s="4">
        <v>0</v>
      </c>
      <c r="F99" s="4">
        <v>0</v>
      </c>
      <c r="G99" s="4">
        <v>0</v>
      </c>
      <c r="H99" s="4">
        <v>0</v>
      </c>
      <c r="I99" s="39"/>
      <c r="J99" s="39"/>
      <c r="K99" s="59"/>
    </row>
    <row r="100" spans="1:11">
      <c r="A100" s="60" t="s">
        <v>398</v>
      </c>
      <c r="B100" s="51" t="s">
        <v>403</v>
      </c>
      <c r="C100" s="51" t="s">
        <v>25</v>
      </c>
      <c r="D100" s="25" t="s">
        <v>15</v>
      </c>
      <c r="E100" s="4">
        <f>E101+E102+E103+E104</f>
        <v>500</v>
      </c>
      <c r="F100" s="4">
        <f t="shared" ref="F100:H100" si="8">F101+F102+F103+F104</f>
        <v>0</v>
      </c>
      <c r="G100" s="4">
        <f t="shared" si="8"/>
        <v>0</v>
      </c>
      <c r="H100" s="4">
        <f t="shared" si="8"/>
        <v>0</v>
      </c>
      <c r="I100" s="37" t="s">
        <v>434</v>
      </c>
      <c r="J100" s="69" t="s">
        <v>581</v>
      </c>
      <c r="K100" s="57" t="s">
        <v>200</v>
      </c>
    </row>
    <row r="101" spans="1:11">
      <c r="A101" s="60"/>
      <c r="B101" s="52"/>
      <c r="C101" s="52"/>
      <c r="D101" s="25" t="s">
        <v>10</v>
      </c>
      <c r="E101" s="4">
        <v>0</v>
      </c>
      <c r="F101" s="4">
        <v>0</v>
      </c>
      <c r="G101" s="4">
        <v>0</v>
      </c>
      <c r="H101" s="4">
        <v>0</v>
      </c>
      <c r="I101" s="38"/>
      <c r="J101" s="70"/>
      <c r="K101" s="58"/>
    </row>
    <row r="102" spans="1:11">
      <c r="A102" s="60"/>
      <c r="B102" s="52"/>
      <c r="C102" s="52"/>
      <c r="D102" s="25" t="s">
        <v>11</v>
      </c>
      <c r="E102" s="4">
        <v>0</v>
      </c>
      <c r="F102" s="4">
        <v>0</v>
      </c>
      <c r="G102" s="4">
        <v>0</v>
      </c>
      <c r="H102" s="4">
        <v>0</v>
      </c>
      <c r="I102" s="38"/>
      <c r="J102" s="70"/>
      <c r="K102" s="58"/>
    </row>
    <row r="103" spans="1:11">
      <c r="A103" s="60"/>
      <c r="B103" s="52"/>
      <c r="C103" s="52"/>
      <c r="D103" s="25" t="s">
        <v>12</v>
      </c>
      <c r="E103" s="4">
        <v>0</v>
      </c>
      <c r="F103" s="4">
        <v>0</v>
      </c>
      <c r="G103" s="4">
        <v>0</v>
      </c>
      <c r="H103" s="4">
        <v>0</v>
      </c>
      <c r="I103" s="38"/>
      <c r="J103" s="70"/>
      <c r="K103" s="58"/>
    </row>
    <row r="104" spans="1:11" ht="312.75" customHeight="1">
      <c r="A104" s="60"/>
      <c r="B104" s="53"/>
      <c r="C104" s="53"/>
      <c r="D104" s="25" t="s">
        <v>13</v>
      </c>
      <c r="E104" s="4">
        <v>500</v>
      </c>
      <c r="F104" s="4">
        <v>0</v>
      </c>
      <c r="G104" s="4">
        <v>0</v>
      </c>
      <c r="H104" s="4">
        <v>0</v>
      </c>
      <c r="I104" s="39"/>
      <c r="J104" s="71"/>
      <c r="K104" s="59"/>
    </row>
    <row r="108" spans="1:11" ht="16.5" customHeight="1"/>
  </sheetData>
  <mergeCells count="141">
    <mergeCell ref="B100:B104"/>
    <mergeCell ref="A100:A104"/>
    <mergeCell ref="C100:C104"/>
    <mergeCell ref="J100:J104"/>
    <mergeCell ref="K100:K104"/>
    <mergeCell ref="I85:I89"/>
    <mergeCell ref="I90:I94"/>
    <mergeCell ref="J85:J89"/>
    <mergeCell ref="J90:J94"/>
    <mergeCell ref="J95:J99"/>
    <mergeCell ref="K85:K89"/>
    <mergeCell ref="K90:K94"/>
    <mergeCell ref="K95:K99"/>
    <mergeCell ref="C85:C89"/>
    <mergeCell ref="C90:C94"/>
    <mergeCell ref="C95:C99"/>
    <mergeCell ref="A85:A89"/>
    <mergeCell ref="A90:A94"/>
    <mergeCell ref="A95:A99"/>
    <mergeCell ref="B85:B89"/>
    <mergeCell ref="B90:B94"/>
    <mergeCell ref="B95:B99"/>
    <mergeCell ref="I95:I99"/>
    <mergeCell ref="I100:I104"/>
    <mergeCell ref="J80:J84"/>
    <mergeCell ref="A70:A74"/>
    <mergeCell ref="B70:B74"/>
    <mergeCell ref="C70:C74"/>
    <mergeCell ref="A65:A69"/>
    <mergeCell ref="A50:A54"/>
    <mergeCell ref="A55:A59"/>
    <mergeCell ref="A60:A64"/>
    <mergeCell ref="B65:B69"/>
    <mergeCell ref="B55:B59"/>
    <mergeCell ref="B60:B64"/>
    <mergeCell ref="C60:C64"/>
    <mergeCell ref="C55:C59"/>
    <mergeCell ref="C65:C69"/>
    <mergeCell ref="J60:J64"/>
    <mergeCell ref="J65:J69"/>
    <mergeCell ref="J18:J22"/>
    <mergeCell ref="I7:I11"/>
    <mergeCell ref="K4:K5"/>
    <mergeCell ref="A18:A22"/>
    <mergeCell ref="B18:B22"/>
    <mergeCell ref="C18:C22"/>
    <mergeCell ref="A40:A44"/>
    <mergeCell ref="J12:J17"/>
    <mergeCell ref="I12:I17"/>
    <mergeCell ref="H16:H17"/>
    <mergeCell ref="G16:G17"/>
    <mergeCell ref="D16:D17"/>
    <mergeCell ref="C12:C17"/>
    <mergeCell ref="K23:K28"/>
    <mergeCell ref="H27:H28"/>
    <mergeCell ref="G27:G28"/>
    <mergeCell ref="F27:F28"/>
    <mergeCell ref="E27:E28"/>
    <mergeCell ref="D27:D28"/>
    <mergeCell ref="C23:C28"/>
    <mergeCell ref="B23:B28"/>
    <mergeCell ref="A23:A28"/>
    <mergeCell ref="B12:B17"/>
    <mergeCell ref="J1:K1"/>
    <mergeCell ref="A2:K2"/>
    <mergeCell ref="K7:K11"/>
    <mergeCell ref="B7:B11"/>
    <mergeCell ref="C7:C11"/>
    <mergeCell ref="I4:J4"/>
    <mergeCell ref="G4:G5"/>
    <mergeCell ref="H4:H5"/>
    <mergeCell ref="J7:J11"/>
    <mergeCell ref="A4:A5"/>
    <mergeCell ref="B4:B5"/>
    <mergeCell ref="C4:C5"/>
    <mergeCell ref="D4:D5"/>
    <mergeCell ref="E4:E5"/>
    <mergeCell ref="F4:F5"/>
    <mergeCell ref="A7:A11"/>
    <mergeCell ref="A12:A17"/>
    <mergeCell ref="E16:E17"/>
    <mergeCell ref="F16:F17"/>
    <mergeCell ref="K12:K17"/>
    <mergeCell ref="J29:J33"/>
    <mergeCell ref="B40:B44"/>
    <mergeCell ref="C40:C44"/>
    <mergeCell ref="I40:I44"/>
    <mergeCell ref="J40:J44"/>
    <mergeCell ref="B29:B33"/>
    <mergeCell ref="J23:J28"/>
    <mergeCell ref="I23:I28"/>
    <mergeCell ref="J34:J39"/>
    <mergeCell ref="I34:I39"/>
    <mergeCell ref="H38:H39"/>
    <mergeCell ref="G38:G39"/>
    <mergeCell ref="F38:F39"/>
    <mergeCell ref="E38:E39"/>
    <mergeCell ref="D38:D39"/>
    <mergeCell ref="C34:C39"/>
    <mergeCell ref="B34:B39"/>
    <mergeCell ref="K18:K22"/>
    <mergeCell ref="K29:K33"/>
    <mergeCell ref="I18:I22"/>
    <mergeCell ref="K80:K84"/>
    <mergeCell ref="K75:K79"/>
    <mergeCell ref="A75:A79"/>
    <mergeCell ref="B75:B79"/>
    <mergeCell ref="C75:C79"/>
    <mergeCell ref="I75:I79"/>
    <mergeCell ref="J75:J79"/>
    <mergeCell ref="B45:B49"/>
    <mergeCell ref="C45:C49"/>
    <mergeCell ref="B50:B54"/>
    <mergeCell ref="C50:C54"/>
    <mergeCell ref="J70:J74"/>
    <mergeCell ref="I45:I49"/>
    <mergeCell ref="I50:I54"/>
    <mergeCell ref="I55:I59"/>
    <mergeCell ref="I70:I74"/>
    <mergeCell ref="K70:K74"/>
    <mergeCell ref="K45:K49"/>
    <mergeCell ref="K50:K54"/>
    <mergeCell ref="K55:K59"/>
    <mergeCell ref="C80:C84"/>
    <mergeCell ref="B80:B84"/>
    <mergeCell ref="A80:A84"/>
    <mergeCell ref="I80:I84"/>
    <mergeCell ref="J45:J49"/>
    <mergeCell ref="J50:J54"/>
    <mergeCell ref="J55:J59"/>
    <mergeCell ref="K60:K64"/>
    <mergeCell ref="K65:K69"/>
    <mergeCell ref="A29:A33"/>
    <mergeCell ref="C29:C33"/>
    <mergeCell ref="I29:I33"/>
    <mergeCell ref="K40:K44"/>
    <mergeCell ref="I60:I64"/>
    <mergeCell ref="I65:I69"/>
    <mergeCell ref="A34:A39"/>
    <mergeCell ref="K34:K39"/>
    <mergeCell ref="A45:A49"/>
  </mergeCells>
  <hyperlinks>
    <hyperlink ref="F4" location="_ftn1" display="_ftn1"/>
  </hyperlinks>
  <pageMargins left="0.35433070866141736" right="0.27559055118110237" top="0.49" bottom="0.55118110236220474" header="0.31496062992125984" footer="0.31496062992125984"/>
  <pageSetup paperSize="9" scale="55" fitToHeight="5" orientation="landscape" horizontalDpi="180" verticalDpi="180" r:id="rId1"/>
</worksheet>
</file>

<file path=xl/worksheets/sheet10.xml><?xml version="1.0" encoding="utf-8"?>
<worksheet xmlns="http://schemas.openxmlformats.org/spreadsheetml/2006/main" xmlns:r="http://schemas.openxmlformats.org/officeDocument/2006/relationships">
  <sheetPr>
    <pageSetUpPr fitToPage="1"/>
  </sheetPr>
  <dimension ref="A1:K26"/>
  <sheetViews>
    <sheetView zoomScale="80" zoomScaleNormal="80" workbookViewId="0">
      <selection activeCell="I34" sqref="I34"/>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4" t="s">
        <v>17</v>
      </c>
      <c r="J5" s="14" t="s">
        <v>8</v>
      </c>
      <c r="K5" s="47"/>
    </row>
    <row r="6" spans="1:11" s="2" customFormat="1">
      <c r="A6" s="14">
        <v>1</v>
      </c>
      <c r="B6" s="14">
        <v>2</v>
      </c>
      <c r="C6" s="14">
        <v>3</v>
      </c>
      <c r="D6" s="14">
        <v>4</v>
      </c>
      <c r="E6" s="14">
        <v>5</v>
      </c>
      <c r="F6" s="14">
        <v>6</v>
      </c>
      <c r="G6" s="15">
        <v>7</v>
      </c>
      <c r="H6" s="14">
        <v>8</v>
      </c>
      <c r="I6" s="14">
        <v>9</v>
      </c>
      <c r="J6" s="14">
        <v>10</v>
      </c>
      <c r="K6" s="14">
        <v>11</v>
      </c>
    </row>
    <row r="7" spans="1:11" s="2" customFormat="1" ht="11.25" customHeight="1">
      <c r="A7" s="48" t="s">
        <v>258</v>
      </c>
      <c r="B7" s="51" t="s">
        <v>158</v>
      </c>
      <c r="C7" s="51" t="s">
        <v>25</v>
      </c>
      <c r="D7" s="13" t="s">
        <v>15</v>
      </c>
      <c r="E7" s="4">
        <f>E8+E9+E10+E11</f>
        <v>2554818.6</v>
      </c>
      <c r="F7" s="4">
        <f>F8+F9+F10+F11</f>
        <v>2554818.6</v>
      </c>
      <c r="G7" s="4">
        <f>G8+G9+G10+G11</f>
        <v>1277409.3</v>
      </c>
      <c r="H7" s="4">
        <f>H8+H9+H10+H11</f>
        <v>1277409.3</v>
      </c>
      <c r="I7" s="45" t="s">
        <v>200</v>
      </c>
      <c r="J7" s="45" t="s">
        <v>200</v>
      </c>
      <c r="K7" s="45" t="s">
        <v>200</v>
      </c>
    </row>
    <row r="8" spans="1:11" s="2" customFormat="1" ht="11.25" customHeight="1">
      <c r="A8" s="49"/>
      <c r="B8" s="52"/>
      <c r="C8" s="52"/>
      <c r="D8" s="13" t="s">
        <v>10</v>
      </c>
      <c r="E8" s="4">
        <f>E13+E18+E23</f>
        <v>0</v>
      </c>
      <c r="F8" s="4">
        <f t="shared" ref="F8:G11" si="0">F13+F18+F23</f>
        <v>0</v>
      </c>
      <c r="G8" s="4">
        <f t="shared" si="0"/>
        <v>0</v>
      </c>
      <c r="H8" s="4">
        <f>H13+H18+H23</f>
        <v>0</v>
      </c>
      <c r="I8" s="46"/>
      <c r="J8" s="46"/>
      <c r="K8" s="81"/>
    </row>
    <row r="9" spans="1:11" s="2" customFormat="1" ht="11.25" customHeight="1">
      <c r="A9" s="49"/>
      <c r="B9" s="52"/>
      <c r="C9" s="52"/>
      <c r="D9" s="13" t="s">
        <v>11</v>
      </c>
      <c r="E9" s="4">
        <f>E14+E19+E24</f>
        <v>2554818.6</v>
      </c>
      <c r="F9" s="4">
        <f t="shared" si="0"/>
        <v>2554818.6</v>
      </c>
      <c r="G9" s="4">
        <f t="shared" si="0"/>
        <v>1277409.3</v>
      </c>
      <c r="H9" s="4">
        <f>H14+H19+H24</f>
        <v>1277409.3</v>
      </c>
      <c r="I9" s="46"/>
      <c r="J9" s="46"/>
      <c r="K9" s="81"/>
    </row>
    <row r="10" spans="1:11" s="2" customFormat="1" ht="11.25" customHeight="1">
      <c r="A10" s="49"/>
      <c r="B10" s="52"/>
      <c r="C10" s="52"/>
      <c r="D10" s="13" t="s">
        <v>12</v>
      </c>
      <c r="E10" s="4">
        <f>E15+E20+E25</f>
        <v>0</v>
      </c>
      <c r="F10" s="3">
        <f t="shared" si="0"/>
        <v>0</v>
      </c>
      <c r="G10" s="3">
        <f t="shared" si="0"/>
        <v>0</v>
      </c>
      <c r="H10" s="4">
        <f>H15+H20+H25</f>
        <v>0</v>
      </c>
      <c r="I10" s="46"/>
      <c r="J10" s="46"/>
      <c r="K10" s="81"/>
    </row>
    <row r="11" spans="1:11" s="2" customFormat="1" ht="12" customHeight="1">
      <c r="A11" s="50"/>
      <c r="B11" s="53"/>
      <c r="C11" s="53"/>
      <c r="D11" s="13" t="s">
        <v>13</v>
      </c>
      <c r="E11" s="4">
        <f>E16+E21+E26</f>
        <v>0</v>
      </c>
      <c r="F11" s="3">
        <f t="shared" si="0"/>
        <v>0</v>
      </c>
      <c r="G11" s="3">
        <f t="shared" si="0"/>
        <v>0</v>
      </c>
      <c r="H11" s="4">
        <f>H16+H21+H26</f>
        <v>0</v>
      </c>
      <c r="I11" s="47"/>
      <c r="J11" s="47"/>
      <c r="K11" s="82"/>
    </row>
    <row r="12" spans="1:11" s="2" customFormat="1" ht="11.25" customHeight="1">
      <c r="A12" s="48" t="s">
        <v>259</v>
      </c>
      <c r="B12" s="51" t="s">
        <v>162</v>
      </c>
      <c r="C12" s="51" t="s">
        <v>25</v>
      </c>
      <c r="D12" s="13" t="s">
        <v>15</v>
      </c>
      <c r="E12" s="4">
        <f>E13+E14+E15+E16</f>
        <v>2554818.6</v>
      </c>
      <c r="F12" s="4">
        <f>F13+F14+F15+F16</f>
        <v>2554818.6</v>
      </c>
      <c r="G12" s="4">
        <f>G13+G14+G15+G16</f>
        <v>1277409.3</v>
      </c>
      <c r="H12" s="4">
        <f>H13+H14+H15+H16</f>
        <v>1277409.3</v>
      </c>
      <c r="I12" s="37" t="s">
        <v>183</v>
      </c>
      <c r="J12" s="37" t="s">
        <v>204</v>
      </c>
      <c r="K12" s="45" t="s">
        <v>200</v>
      </c>
    </row>
    <row r="13" spans="1:11" s="2" customFormat="1" ht="11.25" customHeight="1">
      <c r="A13" s="49"/>
      <c r="B13" s="52"/>
      <c r="C13" s="52"/>
      <c r="D13" s="13" t="s">
        <v>10</v>
      </c>
      <c r="E13" s="4">
        <v>0</v>
      </c>
      <c r="F13" s="4">
        <v>0</v>
      </c>
      <c r="G13" s="4">
        <v>0</v>
      </c>
      <c r="H13" s="4">
        <v>0</v>
      </c>
      <c r="I13" s="38"/>
      <c r="J13" s="38"/>
      <c r="K13" s="81"/>
    </row>
    <row r="14" spans="1:11" s="2" customFormat="1" ht="11.25" customHeight="1">
      <c r="A14" s="49"/>
      <c r="B14" s="52"/>
      <c r="C14" s="52"/>
      <c r="D14" s="13" t="s">
        <v>11</v>
      </c>
      <c r="E14" s="4">
        <v>2554818.6</v>
      </c>
      <c r="F14" s="4">
        <v>2554818.6</v>
      </c>
      <c r="G14" s="4">
        <v>1277409.3</v>
      </c>
      <c r="H14" s="4">
        <v>1277409.3</v>
      </c>
      <c r="I14" s="38"/>
      <c r="J14" s="38"/>
      <c r="K14" s="81"/>
    </row>
    <row r="15" spans="1:11" s="2" customFormat="1" ht="11.25" customHeight="1">
      <c r="A15" s="49"/>
      <c r="B15" s="52"/>
      <c r="C15" s="52"/>
      <c r="D15" s="13" t="s">
        <v>12</v>
      </c>
      <c r="E15" s="4">
        <v>0</v>
      </c>
      <c r="F15" s="3">
        <v>0</v>
      </c>
      <c r="G15" s="3">
        <v>0</v>
      </c>
      <c r="H15" s="4">
        <v>0</v>
      </c>
      <c r="I15" s="38"/>
      <c r="J15" s="38"/>
      <c r="K15" s="81"/>
    </row>
    <row r="16" spans="1:11" s="2" customFormat="1" ht="12.75" customHeight="1">
      <c r="A16" s="50"/>
      <c r="B16" s="53"/>
      <c r="C16" s="53"/>
      <c r="D16" s="13" t="s">
        <v>13</v>
      </c>
      <c r="E16" s="4">
        <v>0</v>
      </c>
      <c r="F16" s="3">
        <v>0</v>
      </c>
      <c r="G16" s="3">
        <v>0</v>
      </c>
      <c r="H16" s="4">
        <v>0</v>
      </c>
      <c r="I16" s="39"/>
      <c r="J16" s="39"/>
      <c r="K16" s="82"/>
    </row>
    <row r="17" spans="1:11" s="2" customFormat="1" ht="11.25" customHeight="1">
      <c r="A17" s="48" t="s">
        <v>260</v>
      </c>
      <c r="B17" s="51" t="s">
        <v>163</v>
      </c>
      <c r="C17" s="51" t="s">
        <v>25</v>
      </c>
      <c r="D17" s="13" t="s">
        <v>15</v>
      </c>
      <c r="E17" s="4">
        <f>E18+E19+E20+E21</f>
        <v>0</v>
      </c>
      <c r="F17" s="3">
        <f>F18+F19+F20+F21</f>
        <v>0</v>
      </c>
      <c r="G17" s="3">
        <f>G18+G19+G20+G21</f>
        <v>0</v>
      </c>
      <c r="H17" s="4">
        <f>H18+H19+H20+H21</f>
        <v>0</v>
      </c>
      <c r="I17" s="37" t="s">
        <v>488</v>
      </c>
      <c r="J17" s="45" t="s">
        <v>200</v>
      </c>
      <c r="K17" s="45" t="s">
        <v>200</v>
      </c>
    </row>
    <row r="18" spans="1:11" s="2" customFormat="1" ht="11.25" customHeight="1">
      <c r="A18" s="49"/>
      <c r="B18" s="52"/>
      <c r="C18" s="52"/>
      <c r="D18" s="13" t="s">
        <v>10</v>
      </c>
      <c r="E18" s="4">
        <v>0</v>
      </c>
      <c r="F18" s="3">
        <v>0</v>
      </c>
      <c r="G18" s="3">
        <v>0</v>
      </c>
      <c r="H18" s="4">
        <v>0</v>
      </c>
      <c r="I18" s="38"/>
      <c r="J18" s="46"/>
      <c r="K18" s="81"/>
    </row>
    <row r="19" spans="1:11" s="2" customFormat="1" ht="11.25" customHeight="1">
      <c r="A19" s="49"/>
      <c r="B19" s="52"/>
      <c r="C19" s="52"/>
      <c r="D19" s="13" t="s">
        <v>11</v>
      </c>
      <c r="E19" s="4">
        <v>0</v>
      </c>
      <c r="F19" s="3">
        <v>0</v>
      </c>
      <c r="G19" s="3">
        <v>0</v>
      </c>
      <c r="H19" s="4">
        <v>0</v>
      </c>
      <c r="I19" s="38"/>
      <c r="J19" s="46"/>
      <c r="K19" s="81"/>
    </row>
    <row r="20" spans="1:11" s="2" customFormat="1" ht="11.25" customHeight="1">
      <c r="A20" s="49"/>
      <c r="B20" s="52"/>
      <c r="C20" s="52"/>
      <c r="D20" s="13" t="s">
        <v>12</v>
      </c>
      <c r="E20" s="4">
        <v>0</v>
      </c>
      <c r="F20" s="3">
        <v>0</v>
      </c>
      <c r="G20" s="3">
        <v>0</v>
      </c>
      <c r="H20" s="4">
        <v>0</v>
      </c>
      <c r="I20" s="38"/>
      <c r="J20" s="46"/>
      <c r="K20" s="81"/>
    </row>
    <row r="21" spans="1:11" s="2" customFormat="1" ht="14.25" customHeight="1">
      <c r="A21" s="50"/>
      <c r="B21" s="53"/>
      <c r="C21" s="53"/>
      <c r="D21" s="13" t="s">
        <v>13</v>
      </c>
      <c r="E21" s="4">
        <v>0</v>
      </c>
      <c r="F21" s="3">
        <v>0</v>
      </c>
      <c r="G21" s="3">
        <v>0</v>
      </c>
      <c r="H21" s="4">
        <v>0</v>
      </c>
      <c r="I21" s="39"/>
      <c r="J21" s="47"/>
      <c r="K21" s="82"/>
    </row>
    <row r="22" spans="1:11" s="2" customFormat="1" ht="11.25" customHeight="1">
      <c r="A22" s="48" t="s">
        <v>261</v>
      </c>
      <c r="B22" s="51" t="s">
        <v>164</v>
      </c>
      <c r="C22" s="51" t="s">
        <v>25</v>
      </c>
      <c r="D22" s="13" t="s">
        <v>15</v>
      </c>
      <c r="E22" s="4">
        <f>E23+E24+E25+E26</f>
        <v>0</v>
      </c>
      <c r="F22" s="3">
        <f>F23+F24+F25+F26</f>
        <v>0</v>
      </c>
      <c r="G22" s="3">
        <f>G23+G24+G25+G26</f>
        <v>0</v>
      </c>
      <c r="H22" s="4">
        <f>H23+H24+H25+H26</f>
        <v>0</v>
      </c>
      <c r="I22" s="45" t="s">
        <v>200</v>
      </c>
      <c r="J22" s="45" t="s">
        <v>200</v>
      </c>
      <c r="K22" s="45" t="s">
        <v>200</v>
      </c>
    </row>
    <row r="23" spans="1:11" s="2" customFormat="1" ht="11.25" customHeight="1">
      <c r="A23" s="49"/>
      <c r="B23" s="52"/>
      <c r="C23" s="52"/>
      <c r="D23" s="13" t="s">
        <v>10</v>
      </c>
      <c r="E23" s="4">
        <v>0</v>
      </c>
      <c r="F23" s="3">
        <v>0</v>
      </c>
      <c r="G23" s="3">
        <v>0</v>
      </c>
      <c r="H23" s="4">
        <v>0</v>
      </c>
      <c r="I23" s="46"/>
      <c r="J23" s="46"/>
      <c r="K23" s="81"/>
    </row>
    <row r="24" spans="1:11" s="2" customFormat="1" ht="11.25" customHeight="1">
      <c r="A24" s="49"/>
      <c r="B24" s="52"/>
      <c r="C24" s="52"/>
      <c r="D24" s="13" t="s">
        <v>11</v>
      </c>
      <c r="E24" s="4">
        <v>0</v>
      </c>
      <c r="F24" s="3">
        <v>0</v>
      </c>
      <c r="G24" s="3">
        <v>0</v>
      </c>
      <c r="H24" s="4">
        <v>0</v>
      </c>
      <c r="I24" s="46"/>
      <c r="J24" s="46"/>
      <c r="K24" s="81"/>
    </row>
    <row r="25" spans="1:11" s="2" customFormat="1" ht="11.25" customHeight="1">
      <c r="A25" s="49"/>
      <c r="B25" s="52"/>
      <c r="C25" s="52"/>
      <c r="D25" s="13" t="s">
        <v>12</v>
      </c>
      <c r="E25" s="4">
        <v>0</v>
      </c>
      <c r="F25" s="3">
        <v>0</v>
      </c>
      <c r="G25" s="3">
        <v>0</v>
      </c>
      <c r="H25" s="4">
        <v>0</v>
      </c>
      <c r="I25" s="46"/>
      <c r="J25" s="46"/>
      <c r="K25" s="81"/>
    </row>
    <row r="26" spans="1:11" s="2" customFormat="1" ht="12.75" customHeight="1">
      <c r="A26" s="50"/>
      <c r="B26" s="53"/>
      <c r="C26" s="53"/>
      <c r="D26" s="13" t="s">
        <v>13</v>
      </c>
      <c r="E26" s="4">
        <v>0</v>
      </c>
      <c r="F26" s="3">
        <v>0</v>
      </c>
      <c r="G26" s="3">
        <v>0</v>
      </c>
      <c r="H26" s="4">
        <v>0</v>
      </c>
      <c r="I26" s="47"/>
      <c r="J26" s="47"/>
      <c r="K26" s="82"/>
    </row>
  </sheetData>
  <mergeCells count="36">
    <mergeCell ref="I4:J4"/>
    <mergeCell ref="K4:K5"/>
    <mergeCell ref="J1:K1"/>
    <mergeCell ref="A2:K2"/>
    <mergeCell ref="A4:A5"/>
    <mergeCell ref="B4:B5"/>
    <mergeCell ref="C4:C5"/>
    <mergeCell ref="D4:D5"/>
    <mergeCell ref="E4:E5"/>
    <mergeCell ref="F4:F5"/>
    <mergeCell ref="G4:G5"/>
    <mergeCell ref="H4:H5"/>
    <mergeCell ref="K12:K16"/>
    <mergeCell ref="A7:A11"/>
    <mergeCell ref="B7:B11"/>
    <mergeCell ref="C7:C11"/>
    <mergeCell ref="I7:I11"/>
    <mergeCell ref="J7:J11"/>
    <mergeCell ref="K7:K11"/>
    <mergeCell ref="A12:A16"/>
    <mergeCell ref="B12:B16"/>
    <mergeCell ref="C12:C16"/>
    <mergeCell ref="I12:I16"/>
    <mergeCell ref="J12:J16"/>
    <mergeCell ref="K22:K26"/>
    <mergeCell ref="A17:A21"/>
    <mergeCell ref="B17:B21"/>
    <mergeCell ref="C17:C21"/>
    <mergeCell ref="I17:I21"/>
    <mergeCell ref="J17:J21"/>
    <mergeCell ref="K17:K21"/>
    <mergeCell ref="A22:A26"/>
    <mergeCell ref="B22:B26"/>
    <mergeCell ref="C22:C26"/>
    <mergeCell ref="I22:I26"/>
    <mergeCell ref="J22:J26"/>
  </mergeCells>
  <hyperlinks>
    <hyperlink ref="F4" location="_ftn1" display="_ftn1"/>
  </hyperlinks>
  <pageMargins left="0.70866141732283472" right="0.70866141732283472" top="0.74803149606299213" bottom="0.74803149606299213" header="0.31496062992125984" footer="0.31496062992125984"/>
  <pageSetup paperSize="9" scale="56" fitToHeight="1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K40"/>
  <sheetViews>
    <sheetView zoomScale="80" zoomScaleNormal="80" workbookViewId="0">
      <selection activeCell="I12" sqref="I12:I36"/>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4" t="s">
        <v>17</v>
      </c>
      <c r="J5" s="14" t="s">
        <v>8</v>
      </c>
      <c r="K5" s="47"/>
    </row>
    <row r="6" spans="1:11" s="2" customFormat="1">
      <c r="A6" s="14">
        <v>1</v>
      </c>
      <c r="B6" s="14">
        <v>2</v>
      </c>
      <c r="C6" s="14">
        <v>3</v>
      </c>
      <c r="D6" s="14">
        <v>4</v>
      </c>
      <c r="E6" s="14">
        <v>5</v>
      </c>
      <c r="F6" s="14">
        <v>6</v>
      </c>
      <c r="G6" s="15">
        <v>7</v>
      </c>
      <c r="H6" s="14">
        <v>8</v>
      </c>
      <c r="I6" s="14">
        <v>9</v>
      </c>
      <c r="J6" s="14">
        <v>10</v>
      </c>
      <c r="K6" s="14">
        <v>11</v>
      </c>
    </row>
    <row r="7" spans="1:11" s="2" customFormat="1" ht="11.25" customHeight="1">
      <c r="A7" s="48" t="s">
        <v>268</v>
      </c>
      <c r="B7" s="51" t="s">
        <v>165</v>
      </c>
      <c r="C7" s="51" t="s">
        <v>25</v>
      </c>
      <c r="D7" s="13" t="s">
        <v>15</v>
      </c>
      <c r="E7" s="4">
        <f>E8+E9+E10+E11</f>
        <v>7206737</v>
      </c>
      <c r="F7" s="4">
        <f>F8+F9+F10+F11</f>
        <v>0</v>
      </c>
      <c r="G7" s="4">
        <f>G8+G9+G10+G11</f>
        <v>3447058.4</v>
      </c>
      <c r="H7" s="4">
        <f>H8+H9+H10+H11</f>
        <v>3447058.4</v>
      </c>
      <c r="I7" s="68" t="s">
        <v>200</v>
      </c>
      <c r="J7" s="45" t="s">
        <v>200</v>
      </c>
      <c r="K7" s="45" t="s">
        <v>200</v>
      </c>
    </row>
    <row r="8" spans="1:11" s="2" customFormat="1" ht="11.25" customHeight="1">
      <c r="A8" s="49"/>
      <c r="B8" s="52"/>
      <c r="C8" s="52"/>
      <c r="D8" s="13" t="s">
        <v>10</v>
      </c>
      <c r="E8" s="4">
        <f>E13+E18+E23+E28+E33</f>
        <v>0</v>
      </c>
      <c r="F8" s="4">
        <f t="shared" ref="F8:H8" si="0">F13+F18+F23+F28+F33</f>
        <v>0</v>
      </c>
      <c r="G8" s="4">
        <f t="shared" si="0"/>
        <v>0</v>
      </c>
      <c r="H8" s="4">
        <f t="shared" si="0"/>
        <v>0</v>
      </c>
      <c r="I8" s="46"/>
      <c r="J8" s="46"/>
      <c r="K8" s="81"/>
    </row>
    <row r="9" spans="1:11" s="2" customFormat="1" ht="11.25" customHeight="1">
      <c r="A9" s="49"/>
      <c r="B9" s="52"/>
      <c r="C9" s="52"/>
      <c r="D9" s="13" t="s">
        <v>11</v>
      </c>
      <c r="E9" s="4">
        <f t="shared" ref="E9:H9" si="1">E14+E19+E24+E29+E34</f>
        <v>0</v>
      </c>
      <c r="F9" s="4">
        <f t="shared" si="1"/>
        <v>0</v>
      </c>
      <c r="G9" s="4">
        <f t="shared" si="1"/>
        <v>0</v>
      </c>
      <c r="H9" s="4">
        <f t="shared" si="1"/>
        <v>0</v>
      </c>
      <c r="I9" s="46"/>
      <c r="J9" s="46"/>
      <c r="K9" s="81"/>
    </row>
    <row r="10" spans="1:11" s="2" customFormat="1" ht="11.25" customHeight="1">
      <c r="A10" s="49"/>
      <c r="B10" s="52"/>
      <c r="C10" s="52"/>
      <c r="D10" s="13" t="s">
        <v>12</v>
      </c>
      <c r="E10" s="4">
        <f t="shared" ref="E10:H10" si="2">E15+E20+E25+E30+E35</f>
        <v>0</v>
      </c>
      <c r="F10" s="4">
        <f t="shared" si="2"/>
        <v>0</v>
      </c>
      <c r="G10" s="4">
        <f t="shared" si="2"/>
        <v>0</v>
      </c>
      <c r="H10" s="4">
        <f t="shared" si="2"/>
        <v>0</v>
      </c>
      <c r="I10" s="46"/>
      <c r="J10" s="46"/>
      <c r="K10" s="81"/>
    </row>
    <row r="11" spans="1:11" s="2" customFormat="1" ht="24" customHeight="1">
      <c r="A11" s="50"/>
      <c r="B11" s="53"/>
      <c r="C11" s="53"/>
      <c r="D11" s="17" t="s">
        <v>210</v>
      </c>
      <c r="E11" s="4">
        <f t="shared" ref="E11:H11" si="3">E16+E21+E26+E31+E36</f>
        <v>7206737</v>
      </c>
      <c r="F11" s="4">
        <f t="shared" si="3"/>
        <v>0</v>
      </c>
      <c r="G11" s="4">
        <f t="shared" si="3"/>
        <v>3447058.4</v>
      </c>
      <c r="H11" s="4">
        <f t="shared" si="3"/>
        <v>3447058.4</v>
      </c>
      <c r="I11" s="46"/>
      <c r="J11" s="46"/>
      <c r="K11" s="82"/>
    </row>
    <row r="12" spans="1:11" s="2" customFormat="1" ht="11.25" customHeight="1">
      <c r="A12" s="48" t="s">
        <v>269</v>
      </c>
      <c r="B12" s="51" t="s">
        <v>166</v>
      </c>
      <c r="C12" s="51" t="s">
        <v>25</v>
      </c>
      <c r="D12" s="13" t="s">
        <v>15</v>
      </c>
      <c r="E12" s="4">
        <f>E13+E14+E15+E16</f>
        <v>0</v>
      </c>
      <c r="F12" s="4">
        <f>F13+F14+F15+F16</f>
        <v>0</v>
      </c>
      <c r="G12" s="4">
        <f>G13+G14+G15+G16</f>
        <v>0</v>
      </c>
      <c r="H12" s="29">
        <f>H13+H14+H15+H16</f>
        <v>0</v>
      </c>
      <c r="I12" s="73" t="s">
        <v>496</v>
      </c>
      <c r="J12" s="72" t="s">
        <v>376</v>
      </c>
      <c r="K12" s="87" t="s">
        <v>200</v>
      </c>
    </row>
    <row r="13" spans="1:11" s="2" customFormat="1" ht="11.25" customHeight="1">
      <c r="A13" s="49"/>
      <c r="B13" s="52"/>
      <c r="C13" s="52"/>
      <c r="D13" s="13" t="s">
        <v>10</v>
      </c>
      <c r="E13" s="4">
        <v>0</v>
      </c>
      <c r="F13" s="3">
        <v>0</v>
      </c>
      <c r="G13" s="3">
        <v>0</v>
      </c>
      <c r="H13" s="29">
        <v>0</v>
      </c>
      <c r="I13" s="73"/>
      <c r="J13" s="72"/>
      <c r="K13" s="88"/>
    </row>
    <row r="14" spans="1:11" s="2" customFormat="1" ht="11.25" customHeight="1">
      <c r="A14" s="49"/>
      <c r="B14" s="52"/>
      <c r="C14" s="52"/>
      <c r="D14" s="13" t="s">
        <v>11</v>
      </c>
      <c r="E14" s="4">
        <v>0</v>
      </c>
      <c r="F14" s="4">
        <v>0</v>
      </c>
      <c r="G14" s="4">
        <v>0</v>
      </c>
      <c r="H14" s="29">
        <v>0</v>
      </c>
      <c r="I14" s="73"/>
      <c r="J14" s="72"/>
      <c r="K14" s="88"/>
    </row>
    <row r="15" spans="1:11" s="2" customFormat="1" ht="11.25" customHeight="1">
      <c r="A15" s="49"/>
      <c r="B15" s="52"/>
      <c r="C15" s="52"/>
      <c r="D15" s="13" t="s">
        <v>12</v>
      </c>
      <c r="E15" s="4">
        <v>0</v>
      </c>
      <c r="F15" s="3">
        <v>0</v>
      </c>
      <c r="G15" s="3">
        <v>0</v>
      </c>
      <c r="H15" s="29">
        <v>0</v>
      </c>
      <c r="I15" s="73"/>
      <c r="J15" s="72"/>
      <c r="K15" s="88"/>
    </row>
    <row r="16" spans="1:11" s="2" customFormat="1" ht="24.75" customHeight="1">
      <c r="A16" s="50"/>
      <c r="B16" s="53"/>
      <c r="C16" s="53"/>
      <c r="D16" s="26" t="s">
        <v>210</v>
      </c>
      <c r="E16" s="4">
        <v>0</v>
      </c>
      <c r="F16" s="3">
        <v>0</v>
      </c>
      <c r="G16" s="3">
        <v>0</v>
      </c>
      <c r="H16" s="29">
        <v>0</v>
      </c>
      <c r="I16" s="73"/>
      <c r="J16" s="72"/>
      <c r="K16" s="89"/>
    </row>
    <row r="17" spans="1:11" s="2" customFormat="1" ht="11.25" customHeight="1">
      <c r="A17" s="48" t="s">
        <v>270</v>
      </c>
      <c r="B17" s="51" t="s">
        <v>167</v>
      </c>
      <c r="C17" s="51" t="s">
        <v>25</v>
      </c>
      <c r="D17" s="13" t="s">
        <v>15</v>
      </c>
      <c r="E17" s="4">
        <f>E18+E19+E20+E21</f>
        <v>6880735.5999999996</v>
      </c>
      <c r="F17" s="4">
        <f>F18+F19+F20+F21</f>
        <v>0</v>
      </c>
      <c r="G17" s="4">
        <f>G18+G19+G20+G21</f>
        <v>3301056.1</v>
      </c>
      <c r="H17" s="29">
        <f>H18+H19+H20+H21</f>
        <v>3301056.1</v>
      </c>
      <c r="I17" s="73"/>
      <c r="J17" s="72"/>
      <c r="K17" s="87" t="s">
        <v>200</v>
      </c>
    </row>
    <row r="18" spans="1:11" s="2" customFormat="1" ht="11.25" customHeight="1">
      <c r="A18" s="49"/>
      <c r="B18" s="52"/>
      <c r="C18" s="52"/>
      <c r="D18" s="13" t="s">
        <v>10</v>
      </c>
      <c r="E18" s="4">
        <v>0</v>
      </c>
      <c r="F18" s="3">
        <v>0</v>
      </c>
      <c r="G18" s="3">
        <v>0</v>
      </c>
      <c r="H18" s="29">
        <v>0</v>
      </c>
      <c r="I18" s="73"/>
      <c r="J18" s="72"/>
      <c r="K18" s="88"/>
    </row>
    <row r="19" spans="1:11" s="2" customFormat="1" ht="11.25" customHeight="1">
      <c r="A19" s="49"/>
      <c r="B19" s="52"/>
      <c r="C19" s="52"/>
      <c r="D19" s="13" t="s">
        <v>11</v>
      </c>
      <c r="E19" s="4">
        <v>0</v>
      </c>
      <c r="F19" s="3">
        <v>0</v>
      </c>
      <c r="G19" s="3">
        <v>0</v>
      </c>
      <c r="H19" s="29">
        <v>0</v>
      </c>
      <c r="I19" s="73"/>
      <c r="J19" s="72"/>
      <c r="K19" s="88"/>
    </row>
    <row r="20" spans="1:11" s="2" customFormat="1" ht="11.25" customHeight="1">
      <c r="A20" s="49"/>
      <c r="B20" s="52"/>
      <c r="C20" s="52"/>
      <c r="D20" s="13" t="s">
        <v>12</v>
      </c>
      <c r="E20" s="4">
        <v>0</v>
      </c>
      <c r="F20" s="3">
        <v>0</v>
      </c>
      <c r="G20" s="3">
        <v>0</v>
      </c>
      <c r="H20" s="29">
        <v>0</v>
      </c>
      <c r="I20" s="73"/>
      <c r="J20" s="72"/>
      <c r="K20" s="88"/>
    </row>
    <row r="21" spans="1:11" s="2" customFormat="1" ht="24" customHeight="1">
      <c r="A21" s="50"/>
      <c r="B21" s="53"/>
      <c r="C21" s="53"/>
      <c r="D21" s="16" t="s">
        <v>210</v>
      </c>
      <c r="E21" s="4">
        <v>6880735.5999999996</v>
      </c>
      <c r="F21" s="4">
        <v>0</v>
      </c>
      <c r="G21" s="4">
        <v>3301056.1</v>
      </c>
      <c r="H21" s="29">
        <v>3301056.1</v>
      </c>
      <c r="I21" s="73"/>
      <c r="J21" s="72"/>
      <c r="K21" s="89"/>
    </row>
    <row r="22" spans="1:11" s="2" customFormat="1" ht="11.25" customHeight="1">
      <c r="A22" s="48" t="s">
        <v>271</v>
      </c>
      <c r="B22" s="51" t="s">
        <v>168</v>
      </c>
      <c r="C22" s="51" t="s">
        <v>25</v>
      </c>
      <c r="D22" s="13" t="s">
        <v>15</v>
      </c>
      <c r="E22" s="4">
        <f>E23+E24+E25+E26</f>
        <v>230000</v>
      </c>
      <c r="F22" s="4">
        <f>F23+F24+F25+F26</f>
        <v>0</v>
      </c>
      <c r="G22" s="4">
        <f>G23+G24+G25+G26</f>
        <v>128750.6</v>
      </c>
      <c r="H22" s="29">
        <f>H23+H24+H25+H26</f>
        <v>128750.6</v>
      </c>
      <c r="I22" s="73"/>
      <c r="J22" s="72"/>
      <c r="K22" s="87" t="s">
        <v>200</v>
      </c>
    </row>
    <row r="23" spans="1:11" s="2" customFormat="1" ht="11.25" customHeight="1">
      <c r="A23" s="49"/>
      <c r="B23" s="52"/>
      <c r="C23" s="52"/>
      <c r="D23" s="13" t="s">
        <v>10</v>
      </c>
      <c r="E23" s="4">
        <v>0</v>
      </c>
      <c r="F23" s="4">
        <v>0</v>
      </c>
      <c r="G23" s="4">
        <v>0</v>
      </c>
      <c r="H23" s="29">
        <v>0</v>
      </c>
      <c r="I23" s="73"/>
      <c r="J23" s="72"/>
      <c r="K23" s="88"/>
    </row>
    <row r="24" spans="1:11" s="2" customFormat="1" ht="11.25" customHeight="1">
      <c r="A24" s="49"/>
      <c r="B24" s="52"/>
      <c r="C24" s="52"/>
      <c r="D24" s="13" t="s">
        <v>11</v>
      </c>
      <c r="E24" s="4">
        <v>0</v>
      </c>
      <c r="F24" s="4">
        <v>0</v>
      </c>
      <c r="G24" s="4">
        <v>0</v>
      </c>
      <c r="H24" s="29">
        <v>0</v>
      </c>
      <c r="I24" s="73"/>
      <c r="J24" s="72"/>
      <c r="K24" s="88"/>
    </row>
    <row r="25" spans="1:11" s="2" customFormat="1" ht="11.25" customHeight="1">
      <c r="A25" s="49"/>
      <c r="B25" s="52"/>
      <c r="C25" s="52"/>
      <c r="D25" s="13" t="s">
        <v>12</v>
      </c>
      <c r="E25" s="4">
        <v>0</v>
      </c>
      <c r="F25" s="4">
        <v>0</v>
      </c>
      <c r="G25" s="4">
        <v>0</v>
      </c>
      <c r="H25" s="29">
        <v>0</v>
      </c>
      <c r="I25" s="73"/>
      <c r="J25" s="72"/>
      <c r="K25" s="88"/>
    </row>
    <row r="26" spans="1:11" s="2" customFormat="1" ht="30.75" customHeight="1">
      <c r="A26" s="50"/>
      <c r="B26" s="53"/>
      <c r="C26" s="53"/>
      <c r="D26" s="16" t="s">
        <v>210</v>
      </c>
      <c r="E26" s="4">
        <v>230000</v>
      </c>
      <c r="F26" s="4">
        <v>0</v>
      </c>
      <c r="G26" s="4">
        <v>128750.6</v>
      </c>
      <c r="H26" s="29">
        <v>128750.6</v>
      </c>
      <c r="I26" s="73"/>
      <c r="J26" s="72"/>
      <c r="K26" s="89"/>
    </row>
    <row r="27" spans="1:11" s="2" customFormat="1" ht="11.25" customHeight="1">
      <c r="A27" s="48" t="s">
        <v>272</v>
      </c>
      <c r="B27" s="51" t="s">
        <v>169</v>
      </c>
      <c r="C27" s="51" t="s">
        <v>25</v>
      </c>
      <c r="D27" s="13" t="s">
        <v>15</v>
      </c>
      <c r="E27" s="4">
        <f>E28+E29+E30+E31</f>
        <v>50000</v>
      </c>
      <c r="F27" s="4">
        <f>F28+F29+F30+F31</f>
        <v>0</v>
      </c>
      <c r="G27" s="4">
        <f>G28+G29+G30+G31</f>
        <v>14545.8</v>
      </c>
      <c r="H27" s="29">
        <f>H28+H29+H30+H31</f>
        <v>14545.8</v>
      </c>
      <c r="I27" s="73"/>
      <c r="J27" s="72"/>
      <c r="K27" s="87" t="s">
        <v>200</v>
      </c>
    </row>
    <row r="28" spans="1:11" s="2" customFormat="1" ht="11.25" customHeight="1">
      <c r="A28" s="49"/>
      <c r="B28" s="52"/>
      <c r="C28" s="52"/>
      <c r="D28" s="13" t="s">
        <v>10</v>
      </c>
      <c r="E28" s="4">
        <v>0</v>
      </c>
      <c r="F28" s="4">
        <v>0</v>
      </c>
      <c r="G28" s="4">
        <v>0</v>
      </c>
      <c r="H28" s="29">
        <v>0</v>
      </c>
      <c r="I28" s="73"/>
      <c r="J28" s="72"/>
      <c r="K28" s="88"/>
    </row>
    <row r="29" spans="1:11" s="2" customFormat="1" ht="11.25" customHeight="1">
      <c r="A29" s="49"/>
      <c r="B29" s="52"/>
      <c r="C29" s="52"/>
      <c r="D29" s="13" t="s">
        <v>11</v>
      </c>
      <c r="E29" s="4">
        <v>0</v>
      </c>
      <c r="F29" s="4">
        <v>0</v>
      </c>
      <c r="G29" s="4">
        <v>0</v>
      </c>
      <c r="H29" s="29">
        <v>0</v>
      </c>
      <c r="I29" s="73"/>
      <c r="J29" s="72"/>
      <c r="K29" s="88"/>
    </row>
    <row r="30" spans="1:11" s="2" customFormat="1" ht="11.25" customHeight="1">
      <c r="A30" s="49"/>
      <c r="B30" s="52"/>
      <c r="C30" s="52"/>
      <c r="D30" s="13" t="s">
        <v>12</v>
      </c>
      <c r="E30" s="4">
        <v>0</v>
      </c>
      <c r="F30" s="4">
        <v>0</v>
      </c>
      <c r="G30" s="4">
        <v>0</v>
      </c>
      <c r="H30" s="29">
        <v>0</v>
      </c>
      <c r="I30" s="73"/>
      <c r="J30" s="72"/>
      <c r="K30" s="88"/>
    </row>
    <row r="31" spans="1:11" s="2" customFormat="1" ht="54" customHeight="1">
      <c r="A31" s="50"/>
      <c r="B31" s="53"/>
      <c r="C31" s="53"/>
      <c r="D31" s="17" t="s">
        <v>210</v>
      </c>
      <c r="E31" s="4">
        <v>50000</v>
      </c>
      <c r="F31" s="4">
        <v>0</v>
      </c>
      <c r="G31" s="4">
        <v>14545.8</v>
      </c>
      <c r="H31" s="29">
        <v>14545.8</v>
      </c>
      <c r="I31" s="73"/>
      <c r="J31" s="72"/>
      <c r="K31" s="89"/>
    </row>
    <row r="32" spans="1:11">
      <c r="A32" s="48" t="s">
        <v>417</v>
      </c>
      <c r="B32" s="51" t="s">
        <v>419</v>
      </c>
      <c r="C32" s="51" t="s">
        <v>25</v>
      </c>
      <c r="D32" s="26" t="s">
        <v>15</v>
      </c>
      <c r="E32" s="4">
        <f>E33+E34+E35+E36</f>
        <v>46001.4</v>
      </c>
      <c r="F32" s="4">
        <f t="shared" ref="F32:H32" si="4">F33+F34+F35+F36</f>
        <v>0</v>
      </c>
      <c r="G32" s="4">
        <f t="shared" si="4"/>
        <v>2705.9</v>
      </c>
      <c r="H32" s="4">
        <f t="shared" si="4"/>
        <v>2705.9</v>
      </c>
      <c r="I32" s="73"/>
      <c r="J32" s="72"/>
      <c r="K32" s="87" t="s">
        <v>200</v>
      </c>
    </row>
    <row r="33" spans="1:11">
      <c r="A33" s="49"/>
      <c r="B33" s="52"/>
      <c r="C33" s="52"/>
      <c r="D33" s="26" t="s">
        <v>10</v>
      </c>
      <c r="E33" s="4">
        <v>0</v>
      </c>
      <c r="F33" s="4">
        <v>0</v>
      </c>
      <c r="G33" s="4">
        <v>0</v>
      </c>
      <c r="H33" s="29">
        <v>0</v>
      </c>
      <c r="I33" s="73"/>
      <c r="J33" s="72"/>
      <c r="K33" s="88"/>
    </row>
    <row r="34" spans="1:11">
      <c r="A34" s="49"/>
      <c r="B34" s="52"/>
      <c r="C34" s="52"/>
      <c r="D34" s="26" t="s">
        <v>11</v>
      </c>
      <c r="E34" s="4">
        <v>0</v>
      </c>
      <c r="F34" s="4">
        <v>0</v>
      </c>
      <c r="G34" s="4">
        <v>0</v>
      </c>
      <c r="H34" s="29">
        <v>0</v>
      </c>
      <c r="I34" s="73"/>
      <c r="J34" s="72"/>
      <c r="K34" s="88"/>
    </row>
    <row r="35" spans="1:11">
      <c r="A35" s="49"/>
      <c r="B35" s="52"/>
      <c r="C35" s="52"/>
      <c r="D35" s="26" t="s">
        <v>12</v>
      </c>
      <c r="E35" s="4">
        <v>0</v>
      </c>
      <c r="F35" s="4">
        <v>0</v>
      </c>
      <c r="G35" s="4">
        <v>0</v>
      </c>
      <c r="H35" s="29">
        <v>0</v>
      </c>
      <c r="I35" s="73"/>
      <c r="J35" s="72"/>
      <c r="K35" s="88"/>
    </row>
    <row r="36" spans="1:11" ht="30" customHeight="1">
      <c r="A36" s="50"/>
      <c r="B36" s="53"/>
      <c r="C36" s="53"/>
      <c r="D36" s="26" t="s">
        <v>210</v>
      </c>
      <c r="E36" s="4">
        <v>46001.4</v>
      </c>
      <c r="F36" s="4">
        <v>0</v>
      </c>
      <c r="G36" s="4">
        <v>2705.9</v>
      </c>
      <c r="H36" s="29">
        <v>2705.9</v>
      </c>
      <c r="I36" s="73"/>
      <c r="J36" s="72"/>
      <c r="K36" s="89"/>
    </row>
    <row r="40" spans="1:11">
      <c r="G40" s="34"/>
    </row>
  </sheetData>
  <mergeCells count="40">
    <mergeCell ref="J1:K1"/>
    <mergeCell ref="A2:K2"/>
    <mergeCell ref="A4:A5"/>
    <mergeCell ref="B4:B5"/>
    <mergeCell ref="C4:C5"/>
    <mergeCell ref="D4:D5"/>
    <mergeCell ref="E4:E5"/>
    <mergeCell ref="F4:F5"/>
    <mergeCell ref="G4:G5"/>
    <mergeCell ref="H4:H5"/>
    <mergeCell ref="K7:K11"/>
    <mergeCell ref="J12:J36"/>
    <mergeCell ref="K32:K36"/>
    <mergeCell ref="I4:J4"/>
    <mergeCell ref="K4:K5"/>
    <mergeCell ref="K17:K21"/>
    <mergeCell ref="K12:K16"/>
    <mergeCell ref="K27:K31"/>
    <mergeCell ref="K22:K26"/>
    <mergeCell ref="A7:A11"/>
    <mergeCell ref="B7:B11"/>
    <mergeCell ref="C7:C11"/>
    <mergeCell ref="I7:I11"/>
    <mergeCell ref="J7:J11"/>
    <mergeCell ref="A32:A36"/>
    <mergeCell ref="B32:B36"/>
    <mergeCell ref="C32:C36"/>
    <mergeCell ref="I12:I36"/>
    <mergeCell ref="A27:A31"/>
    <mergeCell ref="B27:B31"/>
    <mergeCell ref="C27:C31"/>
    <mergeCell ref="A17:A21"/>
    <mergeCell ref="B17:B21"/>
    <mergeCell ref="C17:C21"/>
    <mergeCell ref="A12:A16"/>
    <mergeCell ref="B12:B16"/>
    <mergeCell ref="C12:C16"/>
    <mergeCell ref="A22:A26"/>
    <mergeCell ref="B22:B26"/>
    <mergeCell ref="C22:C26"/>
  </mergeCells>
  <hyperlinks>
    <hyperlink ref="F4" location="_ftn1" display="_ftn1"/>
  </hyperlinks>
  <pageMargins left="0.70866141732283472" right="0.70866141732283472" top="0.74803149606299213" bottom="0.74803149606299213" header="0.31496062992125984" footer="0.31496062992125984"/>
  <pageSetup paperSize="9" scale="56" fitToHeight="1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K36"/>
  <sheetViews>
    <sheetView topLeftCell="A7" zoomScale="80" zoomScaleNormal="80" workbookViewId="0">
      <selection activeCell="I27" sqref="I27:I31"/>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4" t="s">
        <v>17</v>
      </c>
      <c r="J5" s="14" t="s">
        <v>8</v>
      </c>
      <c r="K5" s="47"/>
    </row>
    <row r="6" spans="1:11" s="2" customFormat="1">
      <c r="A6" s="14">
        <v>1</v>
      </c>
      <c r="B6" s="14">
        <v>2</v>
      </c>
      <c r="C6" s="14">
        <v>3</v>
      </c>
      <c r="D6" s="14">
        <v>4</v>
      </c>
      <c r="E6" s="14">
        <v>5</v>
      </c>
      <c r="F6" s="14">
        <v>6</v>
      </c>
      <c r="G6" s="15">
        <v>7</v>
      </c>
      <c r="H6" s="14">
        <v>8</v>
      </c>
      <c r="I6" s="14">
        <v>9</v>
      </c>
      <c r="J6" s="14">
        <v>10</v>
      </c>
      <c r="K6" s="14">
        <v>11</v>
      </c>
    </row>
    <row r="7" spans="1:11" s="2" customFormat="1" ht="11.25" customHeight="1">
      <c r="A7" s="48" t="s">
        <v>262</v>
      </c>
      <c r="B7" s="51" t="s">
        <v>170</v>
      </c>
      <c r="C7" s="93" t="s">
        <v>25</v>
      </c>
      <c r="D7" s="13" t="s">
        <v>15</v>
      </c>
      <c r="E7" s="4">
        <f>E8+E9+E10+E11</f>
        <v>6850</v>
      </c>
      <c r="F7" s="4">
        <f>F8+F9+F10+F11</f>
        <v>0</v>
      </c>
      <c r="G7" s="4">
        <f>G8+G9+G10+G11</f>
        <v>1727.1999999999998</v>
      </c>
      <c r="H7" s="4">
        <f>H8+H9+H10+H11</f>
        <v>1727.1999999999998</v>
      </c>
      <c r="I7" s="45" t="s">
        <v>200</v>
      </c>
      <c r="J7" s="45" t="s">
        <v>200</v>
      </c>
      <c r="K7" s="45" t="s">
        <v>200</v>
      </c>
    </row>
    <row r="8" spans="1:11" s="2" customFormat="1" ht="11.25" customHeight="1">
      <c r="A8" s="49"/>
      <c r="B8" s="52"/>
      <c r="C8" s="94"/>
      <c r="D8" s="13" t="s">
        <v>10</v>
      </c>
      <c r="E8" s="4">
        <f>E13+E18+E23+E28+E33</f>
        <v>0</v>
      </c>
      <c r="F8" s="3">
        <f t="shared" ref="F8:G11" si="0">F13+F18+F23+F28+F33</f>
        <v>0</v>
      </c>
      <c r="G8" s="3">
        <f t="shared" si="0"/>
        <v>0</v>
      </c>
      <c r="H8" s="4">
        <f>H13+H18+H23+H28+H33</f>
        <v>0</v>
      </c>
      <c r="I8" s="46"/>
      <c r="J8" s="46"/>
      <c r="K8" s="81"/>
    </row>
    <row r="9" spans="1:11" s="2" customFormat="1" ht="11.25" customHeight="1">
      <c r="A9" s="49"/>
      <c r="B9" s="52"/>
      <c r="C9" s="94"/>
      <c r="D9" s="13" t="s">
        <v>11</v>
      </c>
      <c r="E9" s="4">
        <f>E14+E19+E24+E29+E34</f>
        <v>0</v>
      </c>
      <c r="F9" s="3">
        <f t="shared" si="0"/>
        <v>0</v>
      </c>
      <c r="G9" s="4">
        <f t="shared" si="0"/>
        <v>0</v>
      </c>
      <c r="H9" s="4">
        <f>H14+H19+H24+H29+H34</f>
        <v>0</v>
      </c>
      <c r="I9" s="46"/>
      <c r="J9" s="46"/>
      <c r="K9" s="81"/>
    </row>
    <row r="10" spans="1:11" s="2" customFormat="1" ht="11.25" customHeight="1">
      <c r="A10" s="49"/>
      <c r="B10" s="52"/>
      <c r="C10" s="94"/>
      <c r="D10" s="13" t="s">
        <v>12</v>
      </c>
      <c r="E10" s="4">
        <f>E15+E20+E25+E30+E35</f>
        <v>0</v>
      </c>
      <c r="F10" s="3">
        <f t="shared" si="0"/>
        <v>0</v>
      </c>
      <c r="G10" s="4">
        <f t="shared" ref="G10" si="1">G15+G20+G25+G30+G35</f>
        <v>0</v>
      </c>
      <c r="H10" s="4">
        <f>H15+H20+H25+H30+H35</f>
        <v>0</v>
      </c>
      <c r="I10" s="46"/>
      <c r="J10" s="46"/>
      <c r="K10" s="81"/>
    </row>
    <row r="11" spans="1:11" s="2" customFormat="1" ht="12.75" customHeight="1">
      <c r="A11" s="50"/>
      <c r="B11" s="53"/>
      <c r="C11" s="95"/>
      <c r="D11" s="13" t="s">
        <v>13</v>
      </c>
      <c r="E11" s="4">
        <f>E16+E21+E26+E31+E36</f>
        <v>6850</v>
      </c>
      <c r="F11" s="4">
        <f t="shared" si="0"/>
        <v>0</v>
      </c>
      <c r="G11" s="4">
        <f t="shared" ref="G11" si="2">G16+G21+G26+G31+G36</f>
        <v>1727.1999999999998</v>
      </c>
      <c r="H11" s="4">
        <f>H16+H21+H26+H31+H36</f>
        <v>1727.1999999999998</v>
      </c>
      <c r="I11" s="47"/>
      <c r="J11" s="47"/>
      <c r="K11" s="82"/>
    </row>
    <row r="12" spans="1:11" ht="11.25" customHeight="1">
      <c r="A12" s="90" t="s">
        <v>263</v>
      </c>
      <c r="B12" s="93" t="s">
        <v>171</v>
      </c>
      <c r="C12" s="93" t="s">
        <v>25</v>
      </c>
      <c r="D12" s="1" t="s">
        <v>15</v>
      </c>
      <c r="E12" s="4">
        <f>E13+E14+E15+E16</f>
        <v>4000</v>
      </c>
      <c r="F12" s="4">
        <f>F13+F14+F15+F16</f>
        <v>0</v>
      </c>
      <c r="G12" s="35">
        <f>G13+G14+G15+G16</f>
        <v>678.3</v>
      </c>
      <c r="H12" s="35">
        <f>H13+H14+H15+H16</f>
        <v>678.3</v>
      </c>
      <c r="I12" s="69" t="s">
        <v>487</v>
      </c>
      <c r="J12" s="69" t="s">
        <v>588</v>
      </c>
      <c r="K12" s="45" t="s">
        <v>200</v>
      </c>
    </row>
    <row r="13" spans="1:11" ht="11.25" customHeight="1">
      <c r="A13" s="91"/>
      <c r="B13" s="94"/>
      <c r="C13" s="94"/>
      <c r="D13" s="1" t="s">
        <v>10</v>
      </c>
      <c r="E13" s="4">
        <v>0</v>
      </c>
      <c r="F13" s="3">
        <v>0</v>
      </c>
      <c r="G13" s="36">
        <v>0</v>
      </c>
      <c r="H13" s="35">
        <v>0</v>
      </c>
      <c r="I13" s="70"/>
      <c r="J13" s="70"/>
      <c r="K13" s="81"/>
    </row>
    <row r="14" spans="1:11" ht="11.25" customHeight="1">
      <c r="A14" s="91"/>
      <c r="B14" s="94"/>
      <c r="C14" s="94"/>
      <c r="D14" s="1" t="s">
        <v>11</v>
      </c>
      <c r="E14" s="4">
        <v>0</v>
      </c>
      <c r="F14" s="3">
        <v>0</v>
      </c>
      <c r="G14" s="36">
        <v>0</v>
      </c>
      <c r="H14" s="36">
        <v>0</v>
      </c>
      <c r="I14" s="70"/>
      <c r="J14" s="70"/>
      <c r="K14" s="81"/>
    </row>
    <row r="15" spans="1:11" ht="11.25" customHeight="1">
      <c r="A15" s="91"/>
      <c r="B15" s="94"/>
      <c r="C15" s="94"/>
      <c r="D15" s="1" t="s">
        <v>12</v>
      </c>
      <c r="E15" s="4">
        <v>0</v>
      </c>
      <c r="F15" s="3">
        <v>0</v>
      </c>
      <c r="G15" s="36">
        <v>0</v>
      </c>
      <c r="H15" s="36">
        <v>0</v>
      </c>
      <c r="I15" s="70"/>
      <c r="J15" s="70"/>
      <c r="K15" s="81"/>
    </row>
    <row r="16" spans="1:11" ht="87.75" customHeight="1">
      <c r="A16" s="92"/>
      <c r="B16" s="95"/>
      <c r="C16" s="95"/>
      <c r="D16" s="1" t="s">
        <v>13</v>
      </c>
      <c r="E16" s="4">
        <v>4000</v>
      </c>
      <c r="F16" s="4">
        <v>0</v>
      </c>
      <c r="G16" s="35">
        <v>678.3</v>
      </c>
      <c r="H16" s="35">
        <v>678.3</v>
      </c>
      <c r="I16" s="71"/>
      <c r="J16" s="71"/>
      <c r="K16" s="82"/>
    </row>
    <row r="17" spans="1:11" ht="11.25" customHeight="1">
      <c r="A17" s="90" t="s">
        <v>264</v>
      </c>
      <c r="B17" s="93" t="s">
        <v>172</v>
      </c>
      <c r="C17" s="93" t="s">
        <v>25</v>
      </c>
      <c r="D17" s="1" t="s">
        <v>15</v>
      </c>
      <c r="E17" s="4">
        <f>E18+E19+E20+E21</f>
        <v>2500</v>
      </c>
      <c r="F17" s="4">
        <f>F18+F19+F20+F21</f>
        <v>0</v>
      </c>
      <c r="G17" s="35">
        <f>G18+G19+G20+G21</f>
        <v>834.3</v>
      </c>
      <c r="H17" s="36">
        <f>H18+H19+H20+H21</f>
        <v>834.3</v>
      </c>
      <c r="I17" s="69" t="s">
        <v>486</v>
      </c>
      <c r="J17" s="69" t="s">
        <v>589</v>
      </c>
      <c r="K17" s="45" t="s">
        <v>200</v>
      </c>
    </row>
    <row r="18" spans="1:11" ht="11.25" customHeight="1">
      <c r="A18" s="91"/>
      <c r="B18" s="94"/>
      <c r="C18" s="94"/>
      <c r="D18" s="1" t="s">
        <v>10</v>
      </c>
      <c r="E18" s="4">
        <v>0</v>
      </c>
      <c r="F18" s="4">
        <v>0</v>
      </c>
      <c r="G18" s="35">
        <v>0</v>
      </c>
      <c r="H18" s="36">
        <v>0</v>
      </c>
      <c r="I18" s="70"/>
      <c r="J18" s="70"/>
      <c r="K18" s="81"/>
    </row>
    <row r="19" spans="1:11" ht="11.25" customHeight="1">
      <c r="A19" s="91"/>
      <c r="B19" s="94"/>
      <c r="C19" s="94"/>
      <c r="D19" s="1" t="s">
        <v>11</v>
      </c>
      <c r="E19" s="4">
        <v>0</v>
      </c>
      <c r="F19" s="4">
        <v>0</v>
      </c>
      <c r="G19" s="35">
        <v>0</v>
      </c>
      <c r="H19" s="36">
        <v>0</v>
      </c>
      <c r="I19" s="70"/>
      <c r="J19" s="70"/>
      <c r="K19" s="81"/>
    </row>
    <row r="20" spans="1:11" ht="11.25" customHeight="1">
      <c r="A20" s="91"/>
      <c r="B20" s="94"/>
      <c r="C20" s="94"/>
      <c r="D20" s="1" t="s">
        <v>12</v>
      </c>
      <c r="E20" s="4">
        <v>0</v>
      </c>
      <c r="F20" s="4">
        <v>0</v>
      </c>
      <c r="G20" s="35">
        <v>0</v>
      </c>
      <c r="H20" s="36">
        <v>0</v>
      </c>
      <c r="I20" s="70"/>
      <c r="J20" s="70"/>
      <c r="K20" s="81"/>
    </row>
    <row r="21" spans="1:11" ht="124.5" customHeight="1">
      <c r="A21" s="92"/>
      <c r="B21" s="95"/>
      <c r="C21" s="95"/>
      <c r="D21" s="1" t="s">
        <v>13</v>
      </c>
      <c r="E21" s="4">
        <v>2500</v>
      </c>
      <c r="F21" s="4">
        <v>0</v>
      </c>
      <c r="G21" s="35">
        <v>834.3</v>
      </c>
      <c r="H21" s="36">
        <v>834.3</v>
      </c>
      <c r="I21" s="71"/>
      <c r="J21" s="71"/>
      <c r="K21" s="82"/>
    </row>
    <row r="22" spans="1:11" ht="11.25" customHeight="1">
      <c r="A22" s="90" t="s">
        <v>265</v>
      </c>
      <c r="B22" s="93" t="s">
        <v>173</v>
      </c>
      <c r="C22" s="93" t="s">
        <v>25</v>
      </c>
      <c r="D22" s="1" t="s">
        <v>15</v>
      </c>
      <c r="E22" s="4">
        <f>E23+E24+E25+E26</f>
        <v>300</v>
      </c>
      <c r="F22" s="3">
        <f>F23+F24+F25+F26</f>
        <v>0</v>
      </c>
      <c r="G22" s="36">
        <f>G23+G24+G25+G26</f>
        <v>214.6</v>
      </c>
      <c r="H22" s="36">
        <f>H23+H24+H25+H26</f>
        <v>214.6</v>
      </c>
      <c r="I22" s="69" t="s">
        <v>487</v>
      </c>
      <c r="J22" s="69" t="s">
        <v>590</v>
      </c>
      <c r="K22" s="45" t="s">
        <v>200</v>
      </c>
    </row>
    <row r="23" spans="1:11" ht="11.25" customHeight="1">
      <c r="A23" s="91"/>
      <c r="B23" s="94"/>
      <c r="C23" s="94"/>
      <c r="D23" s="1" t="s">
        <v>10</v>
      </c>
      <c r="E23" s="4">
        <v>0</v>
      </c>
      <c r="F23" s="3">
        <v>0</v>
      </c>
      <c r="G23" s="36">
        <v>0</v>
      </c>
      <c r="H23" s="36">
        <v>0</v>
      </c>
      <c r="I23" s="70"/>
      <c r="J23" s="70"/>
      <c r="K23" s="81"/>
    </row>
    <row r="24" spans="1:11" ht="11.25" customHeight="1">
      <c r="A24" s="91"/>
      <c r="B24" s="94"/>
      <c r="C24" s="94"/>
      <c r="D24" s="1" t="s">
        <v>11</v>
      </c>
      <c r="E24" s="4">
        <v>0</v>
      </c>
      <c r="F24" s="3">
        <v>0</v>
      </c>
      <c r="G24" s="36">
        <v>0</v>
      </c>
      <c r="H24" s="36">
        <v>0</v>
      </c>
      <c r="I24" s="70"/>
      <c r="J24" s="70"/>
      <c r="K24" s="81"/>
    </row>
    <row r="25" spans="1:11" ht="11.25" customHeight="1">
      <c r="A25" s="91"/>
      <c r="B25" s="94"/>
      <c r="C25" s="94"/>
      <c r="D25" s="1" t="s">
        <v>12</v>
      </c>
      <c r="E25" s="4">
        <v>0</v>
      </c>
      <c r="F25" s="3">
        <v>0</v>
      </c>
      <c r="G25" s="36">
        <v>0</v>
      </c>
      <c r="H25" s="36">
        <v>0</v>
      </c>
      <c r="I25" s="70"/>
      <c r="J25" s="70"/>
      <c r="K25" s="81"/>
    </row>
    <row r="26" spans="1:11" ht="88.5" customHeight="1">
      <c r="A26" s="92"/>
      <c r="B26" s="95"/>
      <c r="C26" s="95"/>
      <c r="D26" s="1" t="s">
        <v>13</v>
      </c>
      <c r="E26" s="4">
        <v>300</v>
      </c>
      <c r="F26" s="3">
        <v>0</v>
      </c>
      <c r="G26" s="36">
        <v>214.6</v>
      </c>
      <c r="H26" s="36">
        <v>214.6</v>
      </c>
      <c r="I26" s="71"/>
      <c r="J26" s="71"/>
      <c r="K26" s="82"/>
    </row>
    <row r="27" spans="1:11" ht="11.25" customHeight="1">
      <c r="A27" s="90" t="s">
        <v>266</v>
      </c>
      <c r="B27" s="93" t="s">
        <v>174</v>
      </c>
      <c r="C27" s="93" t="s">
        <v>25</v>
      </c>
      <c r="D27" s="1" t="s">
        <v>15</v>
      </c>
      <c r="E27" s="4">
        <f>E28+E29+E30+E31</f>
        <v>50</v>
      </c>
      <c r="F27" s="3">
        <f>F28+F29+F30+F31</f>
        <v>0</v>
      </c>
      <c r="G27" s="36">
        <f>G28+G29+G30+G31</f>
        <v>0</v>
      </c>
      <c r="H27" s="36">
        <f>H28+H29+H30+H31</f>
        <v>0</v>
      </c>
      <c r="I27" s="96" t="s">
        <v>200</v>
      </c>
      <c r="J27" s="69" t="s">
        <v>489</v>
      </c>
      <c r="K27" s="45" t="s">
        <v>200</v>
      </c>
    </row>
    <row r="28" spans="1:11" ht="11.25" customHeight="1">
      <c r="A28" s="91"/>
      <c r="B28" s="94"/>
      <c r="C28" s="94"/>
      <c r="D28" s="1" t="s">
        <v>10</v>
      </c>
      <c r="E28" s="4">
        <v>0</v>
      </c>
      <c r="F28" s="3">
        <v>0</v>
      </c>
      <c r="G28" s="36">
        <v>0</v>
      </c>
      <c r="H28" s="36">
        <v>0</v>
      </c>
      <c r="I28" s="97"/>
      <c r="J28" s="70"/>
      <c r="K28" s="81"/>
    </row>
    <row r="29" spans="1:11" ht="11.25" customHeight="1">
      <c r="A29" s="91"/>
      <c r="B29" s="94"/>
      <c r="C29" s="94"/>
      <c r="D29" s="1" t="s">
        <v>11</v>
      </c>
      <c r="E29" s="4">
        <v>0</v>
      </c>
      <c r="F29" s="3">
        <v>0</v>
      </c>
      <c r="G29" s="36">
        <v>0</v>
      </c>
      <c r="H29" s="36">
        <v>0</v>
      </c>
      <c r="I29" s="97"/>
      <c r="J29" s="70"/>
      <c r="K29" s="81"/>
    </row>
    <row r="30" spans="1:11" ht="11.25" customHeight="1">
      <c r="A30" s="91"/>
      <c r="B30" s="94"/>
      <c r="C30" s="94"/>
      <c r="D30" s="1" t="s">
        <v>12</v>
      </c>
      <c r="E30" s="4">
        <v>0</v>
      </c>
      <c r="F30" s="3">
        <v>0</v>
      </c>
      <c r="G30" s="36">
        <v>0</v>
      </c>
      <c r="H30" s="36">
        <v>0</v>
      </c>
      <c r="I30" s="97"/>
      <c r="J30" s="70"/>
      <c r="K30" s="81"/>
    </row>
    <row r="31" spans="1:11" ht="22.5" customHeight="1">
      <c r="A31" s="92"/>
      <c r="B31" s="95"/>
      <c r="C31" s="95"/>
      <c r="D31" s="1" t="s">
        <v>13</v>
      </c>
      <c r="E31" s="4">
        <v>50</v>
      </c>
      <c r="F31" s="3">
        <v>0</v>
      </c>
      <c r="G31" s="36">
        <v>0</v>
      </c>
      <c r="H31" s="36">
        <v>0</v>
      </c>
      <c r="I31" s="98"/>
      <c r="J31" s="71"/>
      <c r="K31" s="82"/>
    </row>
    <row r="32" spans="1:11" ht="11.25" customHeight="1">
      <c r="A32" s="90" t="s">
        <v>267</v>
      </c>
      <c r="B32" s="93" t="s">
        <v>175</v>
      </c>
      <c r="C32" s="93" t="s">
        <v>25</v>
      </c>
      <c r="D32" s="1" t="s">
        <v>15</v>
      </c>
      <c r="E32" s="4">
        <f>E33+E34+E35+E36</f>
        <v>0</v>
      </c>
      <c r="F32" s="3">
        <f>F33+F34+F35+F36</f>
        <v>0</v>
      </c>
      <c r="G32" s="3">
        <f>G33+G34+G35+G36</f>
        <v>0</v>
      </c>
      <c r="H32" s="3">
        <f>H33+H34+H35+H36</f>
        <v>0</v>
      </c>
      <c r="I32" s="45" t="s">
        <v>200</v>
      </c>
      <c r="J32" s="37" t="s">
        <v>489</v>
      </c>
      <c r="K32" s="45" t="s">
        <v>200</v>
      </c>
    </row>
    <row r="33" spans="1:11" ht="11.25" customHeight="1">
      <c r="A33" s="91"/>
      <c r="B33" s="94"/>
      <c r="C33" s="94"/>
      <c r="D33" s="1" t="s">
        <v>10</v>
      </c>
      <c r="E33" s="4">
        <v>0</v>
      </c>
      <c r="F33" s="3">
        <v>0</v>
      </c>
      <c r="G33" s="3">
        <v>0</v>
      </c>
      <c r="H33" s="3">
        <v>0</v>
      </c>
      <c r="I33" s="46"/>
      <c r="J33" s="38"/>
      <c r="K33" s="81"/>
    </row>
    <row r="34" spans="1:11" ht="11.25" customHeight="1">
      <c r="A34" s="91"/>
      <c r="B34" s="94"/>
      <c r="C34" s="94"/>
      <c r="D34" s="1" t="s">
        <v>11</v>
      </c>
      <c r="E34" s="4">
        <v>0</v>
      </c>
      <c r="F34" s="3">
        <v>0</v>
      </c>
      <c r="G34" s="3">
        <v>0</v>
      </c>
      <c r="H34" s="3">
        <v>0</v>
      </c>
      <c r="I34" s="46"/>
      <c r="J34" s="38"/>
      <c r="K34" s="81"/>
    </row>
    <row r="35" spans="1:11" ht="11.25" customHeight="1">
      <c r="A35" s="91"/>
      <c r="B35" s="94"/>
      <c r="C35" s="94"/>
      <c r="D35" s="1" t="s">
        <v>12</v>
      </c>
      <c r="E35" s="4">
        <v>0</v>
      </c>
      <c r="F35" s="3">
        <v>0</v>
      </c>
      <c r="G35" s="3">
        <v>0</v>
      </c>
      <c r="H35" s="3">
        <v>0</v>
      </c>
      <c r="I35" s="46"/>
      <c r="J35" s="38"/>
      <c r="K35" s="81"/>
    </row>
    <row r="36" spans="1:11" ht="33" customHeight="1">
      <c r="A36" s="92"/>
      <c r="B36" s="95"/>
      <c r="C36" s="95"/>
      <c r="D36" s="1" t="s">
        <v>13</v>
      </c>
      <c r="E36" s="4">
        <v>0</v>
      </c>
      <c r="F36" s="3">
        <v>0</v>
      </c>
      <c r="G36" s="3">
        <v>0</v>
      </c>
      <c r="H36" s="3">
        <v>0</v>
      </c>
      <c r="I36" s="47"/>
      <c r="J36" s="39"/>
      <c r="K36" s="82"/>
    </row>
  </sheetData>
  <mergeCells count="48">
    <mergeCell ref="I4:J4"/>
    <mergeCell ref="K4:K5"/>
    <mergeCell ref="J1:K1"/>
    <mergeCell ref="A2:K2"/>
    <mergeCell ref="A4:A5"/>
    <mergeCell ref="B4:B5"/>
    <mergeCell ref="C4:C5"/>
    <mergeCell ref="D4:D5"/>
    <mergeCell ref="E4:E5"/>
    <mergeCell ref="F4:F5"/>
    <mergeCell ref="G4:G5"/>
    <mergeCell ref="H4:H5"/>
    <mergeCell ref="K12:K16"/>
    <mergeCell ref="A7:A11"/>
    <mergeCell ref="B7:B11"/>
    <mergeCell ref="C7:C11"/>
    <mergeCell ref="I7:I11"/>
    <mergeCell ref="J7:J11"/>
    <mergeCell ref="K7:K11"/>
    <mergeCell ref="A12:A16"/>
    <mergeCell ref="B12:B16"/>
    <mergeCell ref="C12:C16"/>
    <mergeCell ref="I12:I16"/>
    <mergeCell ref="J12:J16"/>
    <mergeCell ref="K22:K26"/>
    <mergeCell ref="A17:A21"/>
    <mergeCell ref="B17:B21"/>
    <mergeCell ref="C17:C21"/>
    <mergeCell ref="I17:I21"/>
    <mergeCell ref="J17:J21"/>
    <mergeCell ref="K17:K21"/>
    <mergeCell ref="A22:A26"/>
    <mergeCell ref="B22:B26"/>
    <mergeCell ref="C22:C26"/>
    <mergeCell ref="I22:I26"/>
    <mergeCell ref="J22:J26"/>
    <mergeCell ref="K32:K36"/>
    <mergeCell ref="A27:A31"/>
    <mergeCell ref="B27:B31"/>
    <mergeCell ref="C27:C31"/>
    <mergeCell ref="I27:I31"/>
    <mergeCell ref="J27:J31"/>
    <mergeCell ref="K27:K31"/>
    <mergeCell ref="A32:A36"/>
    <mergeCell ref="B32:B36"/>
    <mergeCell ref="C32:C36"/>
    <mergeCell ref="I32:I36"/>
    <mergeCell ref="J32:J36"/>
  </mergeCells>
  <hyperlinks>
    <hyperlink ref="F4" location="_ftn1" display="_ftn1"/>
  </hyperlinks>
  <pageMargins left="0.70866141732283472" right="0.70866141732283472" top="0.74803149606299213" bottom="0.74803149606299213" header="0.31496062992125984" footer="0.31496062992125984"/>
  <pageSetup paperSize="9" scale="56" fitToHeight="1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K41"/>
  <sheetViews>
    <sheetView zoomScale="80" zoomScaleNormal="80" workbookViewId="0">
      <selection activeCell="A2" sqref="A2:K2"/>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9" t="s">
        <v>17</v>
      </c>
      <c r="J5" s="19" t="s">
        <v>8</v>
      </c>
      <c r="K5" s="47"/>
    </row>
    <row r="6" spans="1:11" s="2" customFormat="1">
      <c r="A6" s="19">
        <v>1</v>
      </c>
      <c r="B6" s="19">
        <v>2</v>
      </c>
      <c r="C6" s="19">
        <v>3</v>
      </c>
      <c r="D6" s="19">
        <v>4</v>
      </c>
      <c r="E6" s="19">
        <v>5</v>
      </c>
      <c r="F6" s="19">
        <v>6</v>
      </c>
      <c r="G6" s="21">
        <v>7</v>
      </c>
      <c r="H6" s="19">
        <v>8</v>
      </c>
      <c r="I6" s="19">
        <v>9</v>
      </c>
      <c r="J6" s="19">
        <v>10</v>
      </c>
      <c r="K6" s="19">
        <v>11</v>
      </c>
    </row>
    <row r="7" spans="1:11" s="2" customFormat="1" ht="12" customHeight="1">
      <c r="A7" s="65" t="s">
        <v>220</v>
      </c>
      <c r="B7" s="65" t="s">
        <v>214</v>
      </c>
      <c r="C7" s="65" t="s">
        <v>25</v>
      </c>
      <c r="D7" s="20" t="s">
        <v>9</v>
      </c>
      <c r="E7" s="4">
        <f>E8+E9+E10+E11</f>
        <v>140217.5</v>
      </c>
      <c r="F7" s="4">
        <f>F8+F9+F10+F11</f>
        <v>140217.5</v>
      </c>
      <c r="G7" s="4">
        <f>G8+G9+G10+G11</f>
        <v>76641.399999999994</v>
      </c>
      <c r="H7" s="4">
        <f>H8+H9+H10+H11</f>
        <v>82756.399999999994</v>
      </c>
      <c r="I7" s="68" t="s">
        <v>200</v>
      </c>
      <c r="J7" s="45" t="s">
        <v>200</v>
      </c>
      <c r="K7" s="45" t="s">
        <v>200</v>
      </c>
    </row>
    <row r="8" spans="1:11" s="2" customFormat="1" ht="12" customHeight="1">
      <c r="A8" s="65"/>
      <c r="B8" s="65"/>
      <c r="C8" s="65"/>
      <c r="D8" s="20" t="s">
        <v>10</v>
      </c>
      <c r="E8" s="4">
        <f>E13+E18+E23+E28+E33+E38</f>
        <v>85500.800000000003</v>
      </c>
      <c r="F8" s="4">
        <f t="shared" ref="F8:H8" si="0">F13+F18+F23+F28+F33+F38</f>
        <v>85500.800000000003</v>
      </c>
      <c r="G8" s="4">
        <f t="shared" si="0"/>
        <v>36907.300000000003</v>
      </c>
      <c r="H8" s="4">
        <f t="shared" si="0"/>
        <v>44287.9</v>
      </c>
      <c r="I8" s="46"/>
      <c r="J8" s="81"/>
      <c r="K8" s="81"/>
    </row>
    <row r="9" spans="1:11" s="2" customFormat="1" ht="12" customHeight="1">
      <c r="A9" s="65"/>
      <c r="B9" s="65"/>
      <c r="C9" s="65"/>
      <c r="D9" s="20" t="s">
        <v>11</v>
      </c>
      <c r="E9" s="4">
        <f t="shared" ref="E9:H9" si="1">E14+E19+E24+E29+E34+E39</f>
        <v>54716.7</v>
      </c>
      <c r="F9" s="4">
        <f t="shared" si="1"/>
        <v>54716.7</v>
      </c>
      <c r="G9" s="4">
        <f t="shared" si="1"/>
        <v>39734.1</v>
      </c>
      <c r="H9" s="4">
        <f t="shared" si="1"/>
        <v>38468.5</v>
      </c>
      <c r="I9" s="46"/>
      <c r="J9" s="81"/>
      <c r="K9" s="81"/>
    </row>
    <row r="10" spans="1:11" s="2" customFormat="1" ht="12.75" customHeight="1">
      <c r="A10" s="65"/>
      <c r="B10" s="65"/>
      <c r="C10" s="65"/>
      <c r="D10" s="20" t="s">
        <v>12</v>
      </c>
      <c r="E10" s="4">
        <f t="shared" ref="E10:H10" si="2">E15+E20+E25+E30+E35+E40</f>
        <v>0</v>
      </c>
      <c r="F10" s="4">
        <f t="shared" si="2"/>
        <v>0</v>
      </c>
      <c r="G10" s="4">
        <f t="shared" si="2"/>
        <v>0</v>
      </c>
      <c r="H10" s="4">
        <f t="shared" si="2"/>
        <v>0</v>
      </c>
      <c r="I10" s="46"/>
      <c r="J10" s="81"/>
      <c r="K10" s="81"/>
    </row>
    <row r="11" spans="1:11" s="2" customFormat="1" ht="12.75" customHeight="1">
      <c r="A11" s="65"/>
      <c r="B11" s="65"/>
      <c r="C11" s="65"/>
      <c r="D11" s="20" t="s">
        <v>13</v>
      </c>
      <c r="E11" s="4">
        <f t="shared" ref="E11:H11" si="3">E16+E21+E26+E31+E36+E41</f>
        <v>0</v>
      </c>
      <c r="F11" s="4">
        <f t="shared" si="3"/>
        <v>0</v>
      </c>
      <c r="G11" s="4">
        <f t="shared" si="3"/>
        <v>0</v>
      </c>
      <c r="H11" s="4">
        <f t="shared" si="3"/>
        <v>0</v>
      </c>
      <c r="I11" s="47"/>
      <c r="J11" s="82"/>
      <c r="K11" s="82"/>
    </row>
    <row r="12" spans="1:11" s="2" customFormat="1" ht="14.25" customHeight="1">
      <c r="A12" s="60" t="s">
        <v>221</v>
      </c>
      <c r="B12" s="65" t="s">
        <v>215</v>
      </c>
      <c r="C12" s="65" t="s">
        <v>25</v>
      </c>
      <c r="D12" s="20" t="s">
        <v>15</v>
      </c>
      <c r="E12" s="4">
        <f>E13+E14+E15+E16</f>
        <v>0</v>
      </c>
      <c r="F12" s="4">
        <f>F13+F14+F15+F16</f>
        <v>0</v>
      </c>
      <c r="G12" s="4">
        <f>G13+G14+G15+G16</f>
        <v>0</v>
      </c>
      <c r="H12" s="4">
        <f>H13+H14+H15+H16</f>
        <v>0</v>
      </c>
      <c r="I12" s="37" t="s">
        <v>492</v>
      </c>
      <c r="J12" s="42" t="s">
        <v>377</v>
      </c>
      <c r="K12" s="45" t="s">
        <v>200</v>
      </c>
    </row>
    <row r="13" spans="1:11" s="2" customFormat="1" ht="14.25" customHeight="1">
      <c r="A13" s="60"/>
      <c r="B13" s="65"/>
      <c r="C13" s="65"/>
      <c r="D13" s="20" t="s">
        <v>10</v>
      </c>
      <c r="E13" s="4">
        <v>0</v>
      </c>
      <c r="F13" s="4">
        <v>0</v>
      </c>
      <c r="G13" s="4">
        <v>0</v>
      </c>
      <c r="H13" s="4">
        <v>0</v>
      </c>
      <c r="I13" s="38"/>
      <c r="J13" s="38"/>
      <c r="K13" s="81"/>
    </row>
    <row r="14" spans="1:11" s="2" customFormat="1" ht="14.25" customHeight="1">
      <c r="A14" s="60"/>
      <c r="B14" s="65"/>
      <c r="C14" s="65"/>
      <c r="D14" s="20" t="s">
        <v>11</v>
      </c>
      <c r="E14" s="4">
        <v>0</v>
      </c>
      <c r="F14" s="4">
        <v>0</v>
      </c>
      <c r="G14" s="4">
        <v>0</v>
      </c>
      <c r="H14" s="4">
        <v>0</v>
      </c>
      <c r="I14" s="38"/>
      <c r="J14" s="38"/>
      <c r="K14" s="81"/>
    </row>
    <row r="15" spans="1:11" s="2" customFormat="1" ht="14.25" customHeight="1">
      <c r="A15" s="60"/>
      <c r="B15" s="65"/>
      <c r="C15" s="65"/>
      <c r="D15" s="20" t="s">
        <v>12</v>
      </c>
      <c r="E15" s="4">
        <v>0</v>
      </c>
      <c r="F15" s="4">
        <v>0</v>
      </c>
      <c r="G15" s="4">
        <v>0</v>
      </c>
      <c r="H15" s="4">
        <v>0</v>
      </c>
      <c r="I15" s="38"/>
      <c r="J15" s="38"/>
      <c r="K15" s="81"/>
    </row>
    <row r="16" spans="1:11" s="2" customFormat="1" ht="57.75" customHeight="1">
      <c r="A16" s="60"/>
      <c r="B16" s="65"/>
      <c r="C16" s="65"/>
      <c r="D16" s="20" t="s">
        <v>13</v>
      </c>
      <c r="E16" s="4">
        <v>0</v>
      </c>
      <c r="F16" s="4">
        <v>0</v>
      </c>
      <c r="G16" s="4">
        <v>0</v>
      </c>
      <c r="H16" s="4">
        <v>0</v>
      </c>
      <c r="I16" s="39"/>
      <c r="J16" s="39"/>
      <c r="K16" s="82"/>
    </row>
    <row r="17" spans="1:11" s="2" customFormat="1" ht="12" customHeight="1">
      <c r="A17" s="60" t="s">
        <v>222</v>
      </c>
      <c r="B17" s="65" t="s">
        <v>217</v>
      </c>
      <c r="C17" s="65" t="s">
        <v>25</v>
      </c>
      <c r="D17" s="20" t="s">
        <v>15</v>
      </c>
      <c r="E17" s="4">
        <f>E18+E19+E20+E21</f>
        <v>0</v>
      </c>
      <c r="F17" s="4">
        <f>F18+F19+F20+F21</f>
        <v>0</v>
      </c>
      <c r="G17" s="4">
        <f>G18+G19+G20+G21</f>
        <v>0</v>
      </c>
      <c r="H17" s="4">
        <f>H18+H19+H20+H21</f>
        <v>0</v>
      </c>
      <c r="I17" s="37" t="s">
        <v>493</v>
      </c>
      <c r="J17" s="42" t="s">
        <v>378</v>
      </c>
      <c r="K17" s="45" t="s">
        <v>200</v>
      </c>
    </row>
    <row r="18" spans="1:11" s="2" customFormat="1" ht="12" customHeight="1">
      <c r="A18" s="60"/>
      <c r="B18" s="65"/>
      <c r="C18" s="65"/>
      <c r="D18" s="20" t="s">
        <v>10</v>
      </c>
      <c r="E18" s="4">
        <v>0</v>
      </c>
      <c r="F18" s="4">
        <v>0</v>
      </c>
      <c r="G18" s="4">
        <v>0</v>
      </c>
      <c r="H18" s="4">
        <v>0</v>
      </c>
      <c r="I18" s="38"/>
      <c r="J18" s="38"/>
      <c r="K18" s="81"/>
    </row>
    <row r="19" spans="1:11" s="2" customFormat="1" ht="12" customHeight="1">
      <c r="A19" s="60"/>
      <c r="B19" s="65"/>
      <c r="C19" s="65"/>
      <c r="D19" s="20" t="s">
        <v>11</v>
      </c>
      <c r="E19" s="4">
        <v>0</v>
      </c>
      <c r="F19" s="4">
        <v>0</v>
      </c>
      <c r="G19" s="4">
        <v>0</v>
      </c>
      <c r="H19" s="4">
        <v>0</v>
      </c>
      <c r="I19" s="38"/>
      <c r="J19" s="38"/>
      <c r="K19" s="81"/>
    </row>
    <row r="20" spans="1:11" s="2" customFormat="1" ht="12" customHeight="1">
      <c r="A20" s="60"/>
      <c r="B20" s="65"/>
      <c r="C20" s="65"/>
      <c r="D20" s="20" t="s">
        <v>12</v>
      </c>
      <c r="E20" s="4">
        <v>0</v>
      </c>
      <c r="F20" s="4">
        <v>0</v>
      </c>
      <c r="G20" s="4">
        <v>0</v>
      </c>
      <c r="H20" s="4">
        <v>0</v>
      </c>
      <c r="I20" s="38"/>
      <c r="J20" s="38"/>
      <c r="K20" s="81"/>
    </row>
    <row r="21" spans="1:11" s="2" customFormat="1" ht="108" customHeight="1">
      <c r="A21" s="60"/>
      <c r="B21" s="65"/>
      <c r="C21" s="65"/>
      <c r="D21" s="20" t="s">
        <v>13</v>
      </c>
      <c r="E21" s="4">
        <v>0</v>
      </c>
      <c r="F21" s="4">
        <v>0</v>
      </c>
      <c r="G21" s="4">
        <v>0</v>
      </c>
      <c r="H21" s="4">
        <v>0</v>
      </c>
      <c r="I21" s="39"/>
      <c r="J21" s="39"/>
      <c r="K21" s="82"/>
    </row>
    <row r="22" spans="1:11" s="2" customFormat="1" ht="12" customHeight="1">
      <c r="A22" s="60" t="s">
        <v>223</v>
      </c>
      <c r="B22" s="65" t="s">
        <v>216</v>
      </c>
      <c r="C22" s="65" t="s">
        <v>25</v>
      </c>
      <c r="D22" s="20" t="s">
        <v>15</v>
      </c>
      <c r="E22" s="4">
        <f>E23+E24+E25+E26</f>
        <v>0</v>
      </c>
      <c r="F22" s="4">
        <f>F23+F24+F25+F26</f>
        <v>0</v>
      </c>
      <c r="G22" s="4">
        <f>G23+G24+G25+G26</f>
        <v>0</v>
      </c>
      <c r="H22" s="4">
        <f>H23+H24+H25+H26</f>
        <v>0</v>
      </c>
      <c r="I22" s="37" t="s">
        <v>490</v>
      </c>
      <c r="J22" s="37" t="s">
        <v>373</v>
      </c>
      <c r="K22" s="45" t="s">
        <v>200</v>
      </c>
    </row>
    <row r="23" spans="1:11" s="2" customFormat="1" ht="12" customHeight="1">
      <c r="A23" s="60"/>
      <c r="B23" s="65"/>
      <c r="C23" s="65"/>
      <c r="D23" s="20" t="s">
        <v>10</v>
      </c>
      <c r="E23" s="4">
        <v>0</v>
      </c>
      <c r="F23" s="4">
        <v>0</v>
      </c>
      <c r="G23" s="4">
        <v>0</v>
      </c>
      <c r="H23" s="4">
        <v>0</v>
      </c>
      <c r="I23" s="38"/>
      <c r="J23" s="38"/>
      <c r="K23" s="81"/>
    </row>
    <row r="24" spans="1:11" s="2" customFormat="1" ht="12" customHeight="1">
      <c r="A24" s="60"/>
      <c r="B24" s="65"/>
      <c r="C24" s="65"/>
      <c r="D24" s="20" t="s">
        <v>11</v>
      </c>
      <c r="E24" s="4">
        <v>0</v>
      </c>
      <c r="F24" s="4">
        <v>0</v>
      </c>
      <c r="G24" s="4">
        <v>0</v>
      </c>
      <c r="H24" s="4">
        <v>0</v>
      </c>
      <c r="I24" s="38"/>
      <c r="J24" s="38"/>
      <c r="K24" s="81"/>
    </row>
    <row r="25" spans="1:11" s="2" customFormat="1" ht="12" customHeight="1">
      <c r="A25" s="60"/>
      <c r="B25" s="65"/>
      <c r="C25" s="65"/>
      <c r="D25" s="20" t="s">
        <v>12</v>
      </c>
      <c r="E25" s="4">
        <v>0</v>
      </c>
      <c r="F25" s="4">
        <v>0</v>
      </c>
      <c r="G25" s="4">
        <v>0</v>
      </c>
      <c r="H25" s="4">
        <v>0</v>
      </c>
      <c r="I25" s="38"/>
      <c r="J25" s="38"/>
      <c r="K25" s="81"/>
    </row>
    <row r="26" spans="1:11" s="2" customFormat="1" ht="15" customHeight="1">
      <c r="A26" s="60"/>
      <c r="B26" s="65"/>
      <c r="C26" s="65"/>
      <c r="D26" s="20" t="s">
        <v>13</v>
      </c>
      <c r="E26" s="4">
        <v>0</v>
      </c>
      <c r="F26" s="4">
        <v>0</v>
      </c>
      <c r="G26" s="4">
        <v>0</v>
      </c>
      <c r="H26" s="4">
        <v>0</v>
      </c>
      <c r="I26" s="39"/>
      <c r="J26" s="39"/>
      <c r="K26" s="82"/>
    </row>
    <row r="27" spans="1:11" s="2" customFormat="1" ht="11.25" customHeight="1">
      <c r="A27" s="48" t="s">
        <v>224</v>
      </c>
      <c r="B27" s="51" t="s">
        <v>218</v>
      </c>
      <c r="C27" s="65" t="s">
        <v>25</v>
      </c>
      <c r="D27" s="20" t="s">
        <v>15</v>
      </c>
      <c r="E27" s="4">
        <f>E28+E29+E30+E31</f>
        <v>0</v>
      </c>
      <c r="F27" s="4">
        <f>F28+F29+F30+F31</f>
        <v>0</v>
      </c>
      <c r="G27" s="4">
        <f>G28+G29+G30+G31</f>
        <v>0</v>
      </c>
      <c r="H27" s="4">
        <f>H28+H29+H30+H31</f>
        <v>0</v>
      </c>
      <c r="I27" s="37" t="s">
        <v>491</v>
      </c>
      <c r="J27" s="37" t="s">
        <v>558</v>
      </c>
      <c r="K27" s="45" t="s">
        <v>200</v>
      </c>
    </row>
    <row r="28" spans="1:11" s="2" customFormat="1" ht="11.25" customHeight="1">
      <c r="A28" s="49"/>
      <c r="B28" s="52"/>
      <c r="C28" s="65"/>
      <c r="D28" s="20" t="s">
        <v>10</v>
      </c>
      <c r="E28" s="4">
        <v>0</v>
      </c>
      <c r="F28" s="4">
        <v>0</v>
      </c>
      <c r="G28" s="4">
        <v>0</v>
      </c>
      <c r="H28" s="4">
        <v>0</v>
      </c>
      <c r="I28" s="38"/>
      <c r="J28" s="38"/>
      <c r="K28" s="81"/>
    </row>
    <row r="29" spans="1:11" s="2" customFormat="1" ht="11.25" customHeight="1">
      <c r="A29" s="49"/>
      <c r="B29" s="52"/>
      <c r="C29" s="65"/>
      <c r="D29" s="20" t="s">
        <v>11</v>
      </c>
      <c r="E29" s="4">
        <v>0</v>
      </c>
      <c r="F29" s="4">
        <v>0</v>
      </c>
      <c r="G29" s="4">
        <v>0</v>
      </c>
      <c r="H29" s="4">
        <v>0</v>
      </c>
      <c r="I29" s="38"/>
      <c r="J29" s="38"/>
      <c r="K29" s="81"/>
    </row>
    <row r="30" spans="1:11" s="2" customFormat="1" ht="11.25" customHeight="1">
      <c r="A30" s="49"/>
      <c r="B30" s="52"/>
      <c r="C30" s="65"/>
      <c r="D30" s="20" t="s">
        <v>12</v>
      </c>
      <c r="E30" s="4">
        <v>0</v>
      </c>
      <c r="F30" s="4">
        <v>0</v>
      </c>
      <c r="G30" s="4">
        <v>0</v>
      </c>
      <c r="H30" s="4">
        <v>0</v>
      </c>
      <c r="I30" s="38"/>
      <c r="J30" s="38"/>
      <c r="K30" s="81"/>
    </row>
    <row r="31" spans="1:11" s="2" customFormat="1" ht="12.75" customHeight="1">
      <c r="A31" s="50"/>
      <c r="B31" s="53"/>
      <c r="C31" s="65"/>
      <c r="D31" s="20" t="s">
        <v>13</v>
      </c>
      <c r="E31" s="4">
        <v>0</v>
      </c>
      <c r="F31" s="4">
        <v>0</v>
      </c>
      <c r="G31" s="4">
        <v>0</v>
      </c>
      <c r="H31" s="4">
        <v>0</v>
      </c>
      <c r="I31" s="39"/>
      <c r="J31" s="39"/>
      <c r="K31" s="82"/>
    </row>
    <row r="32" spans="1:11" s="2" customFormat="1" ht="11.25" customHeight="1">
      <c r="A32" s="48" t="s">
        <v>225</v>
      </c>
      <c r="B32" s="51" t="s">
        <v>219</v>
      </c>
      <c r="C32" s="65" t="s">
        <v>25</v>
      </c>
      <c r="D32" s="20" t="s">
        <v>15</v>
      </c>
      <c r="E32" s="4">
        <f>E33+E34+E35+E36</f>
        <v>40217.1</v>
      </c>
      <c r="F32" s="4">
        <f>F33+F34+F35+F36</f>
        <v>40217.1</v>
      </c>
      <c r="G32" s="4">
        <f>G33+G34+G35+G36</f>
        <v>33475.199999999997</v>
      </c>
      <c r="H32" s="4">
        <f>H33+H34+H35+H36</f>
        <v>30958</v>
      </c>
      <c r="I32" s="37" t="s">
        <v>494</v>
      </c>
      <c r="J32" s="37" t="s">
        <v>545</v>
      </c>
      <c r="K32" s="45" t="s">
        <v>200</v>
      </c>
    </row>
    <row r="33" spans="1:11" s="2" customFormat="1" ht="11.25" customHeight="1">
      <c r="A33" s="49"/>
      <c r="B33" s="52"/>
      <c r="C33" s="65"/>
      <c r="D33" s="20" t="s">
        <v>10</v>
      </c>
      <c r="E33" s="4">
        <v>0</v>
      </c>
      <c r="F33" s="4">
        <v>0</v>
      </c>
      <c r="G33" s="4">
        <v>0</v>
      </c>
      <c r="H33" s="4">
        <v>0</v>
      </c>
      <c r="I33" s="38"/>
      <c r="J33" s="38"/>
      <c r="K33" s="81"/>
    </row>
    <row r="34" spans="1:11" s="2" customFormat="1" ht="11.25" customHeight="1">
      <c r="A34" s="49"/>
      <c r="B34" s="52"/>
      <c r="C34" s="65"/>
      <c r="D34" s="20" t="s">
        <v>11</v>
      </c>
      <c r="E34" s="4">
        <v>40217.1</v>
      </c>
      <c r="F34" s="4">
        <v>40217.1</v>
      </c>
      <c r="G34" s="4">
        <v>33475.199999999997</v>
      </c>
      <c r="H34" s="4">
        <v>30958</v>
      </c>
      <c r="I34" s="38"/>
      <c r="J34" s="38"/>
      <c r="K34" s="81"/>
    </row>
    <row r="35" spans="1:11" s="2" customFormat="1" ht="11.25" customHeight="1">
      <c r="A35" s="49"/>
      <c r="B35" s="52"/>
      <c r="C35" s="65"/>
      <c r="D35" s="20" t="s">
        <v>12</v>
      </c>
      <c r="E35" s="4">
        <v>0</v>
      </c>
      <c r="F35" s="4">
        <v>0</v>
      </c>
      <c r="G35" s="4">
        <v>0</v>
      </c>
      <c r="H35" s="4">
        <v>0</v>
      </c>
      <c r="I35" s="38"/>
      <c r="J35" s="38"/>
      <c r="K35" s="81"/>
    </row>
    <row r="36" spans="1:11" s="2" customFormat="1" ht="14.25" customHeight="1">
      <c r="A36" s="50"/>
      <c r="B36" s="53"/>
      <c r="C36" s="65"/>
      <c r="D36" s="20" t="s">
        <v>13</v>
      </c>
      <c r="E36" s="4">
        <v>0</v>
      </c>
      <c r="F36" s="4">
        <v>0</v>
      </c>
      <c r="G36" s="4">
        <v>0</v>
      </c>
      <c r="H36" s="4">
        <v>0</v>
      </c>
      <c r="I36" s="39"/>
      <c r="J36" s="39"/>
      <c r="K36" s="82"/>
    </row>
    <row r="37" spans="1:11">
      <c r="A37" s="48" t="s">
        <v>418</v>
      </c>
      <c r="B37" s="51" t="s">
        <v>420</v>
      </c>
      <c r="C37" s="65" t="s">
        <v>25</v>
      </c>
      <c r="D37" s="26" t="s">
        <v>15</v>
      </c>
      <c r="E37" s="4">
        <f>E38+E39+E40+E41</f>
        <v>100000.40000000001</v>
      </c>
      <c r="F37" s="4">
        <f t="shared" ref="F37:H37" si="4">F38+F39+F40+F41</f>
        <v>100000.40000000001</v>
      </c>
      <c r="G37" s="4">
        <f t="shared" si="4"/>
        <v>43166.200000000004</v>
      </c>
      <c r="H37" s="4">
        <f t="shared" si="4"/>
        <v>51798.400000000001</v>
      </c>
      <c r="I37" s="37" t="s">
        <v>495</v>
      </c>
      <c r="J37" s="37" t="s">
        <v>544</v>
      </c>
      <c r="K37" s="45" t="s">
        <v>200</v>
      </c>
    </row>
    <row r="38" spans="1:11">
      <c r="A38" s="49"/>
      <c r="B38" s="52"/>
      <c r="C38" s="65"/>
      <c r="D38" s="26" t="s">
        <v>10</v>
      </c>
      <c r="E38" s="4">
        <v>85500.800000000003</v>
      </c>
      <c r="F38" s="4">
        <v>85500.800000000003</v>
      </c>
      <c r="G38" s="4">
        <v>36907.300000000003</v>
      </c>
      <c r="H38" s="4">
        <v>44287.9</v>
      </c>
      <c r="I38" s="38"/>
      <c r="J38" s="38"/>
      <c r="K38" s="81"/>
    </row>
    <row r="39" spans="1:11">
      <c r="A39" s="49"/>
      <c r="B39" s="52"/>
      <c r="C39" s="65"/>
      <c r="D39" s="26" t="s">
        <v>11</v>
      </c>
      <c r="E39" s="4">
        <v>14499.6</v>
      </c>
      <c r="F39" s="4">
        <v>14499.6</v>
      </c>
      <c r="G39" s="4">
        <v>6258.9</v>
      </c>
      <c r="H39" s="4">
        <v>7510.5</v>
      </c>
      <c r="I39" s="38"/>
      <c r="J39" s="38"/>
      <c r="K39" s="81"/>
    </row>
    <row r="40" spans="1:11">
      <c r="A40" s="49"/>
      <c r="B40" s="52"/>
      <c r="C40" s="65"/>
      <c r="D40" s="26" t="s">
        <v>12</v>
      </c>
      <c r="E40" s="4">
        <v>0</v>
      </c>
      <c r="F40" s="4">
        <v>0</v>
      </c>
      <c r="G40" s="4">
        <v>0</v>
      </c>
      <c r="H40" s="4">
        <v>0</v>
      </c>
      <c r="I40" s="38"/>
      <c r="J40" s="38"/>
      <c r="K40" s="81"/>
    </row>
    <row r="41" spans="1:11" ht="12.75" customHeight="1">
      <c r="A41" s="50"/>
      <c r="B41" s="53"/>
      <c r="C41" s="65"/>
      <c r="D41" s="26" t="s">
        <v>13</v>
      </c>
      <c r="E41" s="4">
        <v>0</v>
      </c>
      <c r="F41" s="4">
        <v>0</v>
      </c>
      <c r="G41" s="4">
        <v>0</v>
      </c>
      <c r="H41" s="4">
        <v>0</v>
      </c>
      <c r="I41" s="39"/>
      <c r="J41" s="39"/>
      <c r="K41" s="82"/>
    </row>
  </sheetData>
  <mergeCells count="54">
    <mergeCell ref="K32:K36"/>
    <mergeCell ref="A27:A31"/>
    <mergeCell ref="B27:B31"/>
    <mergeCell ref="C27:C31"/>
    <mergeCell ref="I27:I31"/>
    <mergeCell ref="J27:J31"/>
    <mergeCell ref="K27:K31"/>
    <mergeCell ref="A32:A36"/>
    <mergeCell ref="B32:B36"/>
    <mergeCell ref="C32:C36"/>
    <mergeCell ref="I32:I36"/>
    <mergeCell ref="J32:J36"/>
    <mergeCell ref="K22:K26"/>
    <mergeCell ref="A17:A21"/>
    <mergeCell ref="B17:B21"/>
    <mergeCell ref="C17:C21"/>
    <mergeCell ref="I17:I21"/>
    <mergeCell ref="J17:J21"/>
    <mergeCell ref="K17:K21"/>
    <mergeCell ref="A22:A26"/>
    <mergeCell ref="B22:B26"/>
    <mergeCell ref="C22:C26"/>
    <mergeCell ref="I22:I26"/>
    <mergeCell ref="J22:J26"/>
    <mergeCell ref="K12:K16"/>
    <mergeCell ref="I4:J4"/>
    <mergeCell ref="K4:K5"/>
    <mergeCell ref="A7:A11"/>
    <mergeCell ref="B7:B11"/>
    <mergeCell ref="C7:C11"/>
    <mergeCell ref="I7:I11"/>
    <mergeCell ref="J7:J11"/>
    <mergeCell ref="K7:K11"/>
    <mergeCell ref="A12:A16"/>
    <mergeCell ref="B12:B16"/>
    <mergeCell ref="C12:C16"/>
    <mergeCell ref="I12:I16"/>
    <mergeCell ref="J12:J16"/>
    <mergeCell ref="J1:K1"/>
    <mergeCell ref="A2:K2"/>
    <mergeCell ref="A4:A5"/>
    <mergeCell ref="B4:B5"/>
    <mergeCell ref="C4:C5"/>
    <mergeCell ref="D4:D5"/>
    <mergeCell ref="E4:E5"/>
    <mergeCell ref="F4:F5"/>
    <mergeCell ref="G4:G5"/>
    <mergeCell ref="H4:H5"/>
    <mergeCell ref="K37:K41"/>
    <mergeCell ref="C37:C41"/>
    <mergeCell ref="B37:B41"/>
    <mergeCell ref="A37:A41"/>
    <mergeCell ref="I37:I41"/>
    <mergeCell ref="J37:J41"/>
  </mergeCells>
  <hyperlinks>
    <hyperlink ref="F4" location="_ftn1" display="_ftn1"/>
  </hyperlinks>
  <pageMargins left="0.70866141732283472" right="0.70866141732283472" top="0.74803149606299213" bottom="0.74803149606299213" header="0.31496062992125984" footer="0.31496062992125984"/>
  <pageSetup paperSize="9" scale="56" fitToHeight="1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K15"/>
  <sheetViews>
    <sheetView zoomScale="80" zoomScaleNormal="80" workbookViewId="0">
      <selection activeCell="I14" sqref="I14"/>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4" t="s">
        <v>17</v>
      </c>
      <c r="J5" s="14" t="s">
        <v>8</v>
      </c>
      <c r="K5" s="47"/>
    </row>
    <row r="6" spans="1:11" s="2" customFormat="1">
      <c r="A6" s="14">
        <v>1</v>
      </c>
      <c r="B6" s="14">
        <v>2</v>
      </c>
      <c r="C6" s="14">
        <v>3</v>
      </c>
      <c r="D6" s="14">
        <v>4</v>
      </c>
      <c r="E6" s="14">
        <v>5</v>
      </c>
      <c r="F6" s="14">
        <v>6</v>
      </c>
      <c r="G6" s="15">
        <v>7</v>
      </c>
      <c r="H6" s="14">
        <v>8</v>
      </c>
      <c r="I6" s="14">
        <v>9</v>
      </c>
      <c r="J6" s="14">
        <v>10</v>
      </c>
      <c r="K6" s="14">
        <v>11</v>
      </c>
    </row>
    <row r="7" spans="1:11" s="2" customFormat="1">
      <c r="A7" s="65"/>
      <c r="B7" s="65" t="s">
        <v>22</v>
      </c>
      <c r="C7" s="65" t="s">
        <v>372</v>
      </c>
      <c r="D7" s="10" t="s">
        <v>9</v>
      </c>
      <c r="E7" s="30">
        <f>E8+E9+E10+E11</f>
        <v>14394503.199999999</v>
      </c>
      <c r="F7" s="32">
        <f>F8+F9+F10+F11</f>
        <v>6359388.8000000007</v>
      </c>
      <c r="G7" s="32">
        <f>G8+G9+G10+G11</f>
        <v>5933912.4000000004</v>
      </c>
      <c r="H7" s="32">
        <f>H8+H9+H10+H11</f>
        <v>5946795.9299999997</v>
      </c>
      <c r="I7" s="68" t="s">
        <v>200</v>
      </c>
      <c r="J7" s="66" t="s">
        <v>200</v>
      </c>
      <c r="K7" s="66" t="s">
        <v>200</v>
      </c>
    </row>
    <row r="8" spans="1:11" s="2" customFormat="1">
      <c r="A8" s="65"/>
      <c r="B8" s="65"/>
      <c r="C8" s="65"/>
      <c r="D8" s="13" t="s">
        <v>10</v>
      </c>
      <c r="E8" s="4">
        <f>'++ 1'!E8+'++ 2'!E8+'++ 3'!E8+'++ 4'!E8+'++ 5'!E8+'++ 6'!E8+'++ 7'!E8+'++ 8'!E8+'++ 9'!E8+'++ 10'!E8+'++ 11'!E8+'++ 12'!E8+'++ 13'!E8</f>
        <v>1810520.2000000002</v>
      </c>
      <c r="F8" s="4">
        <f>'++ 1'!F8+'++ 2'!F8+'++ 3'!F8+'++ 4'!F8+'++ 5'!F8+'++ 6'!F8+'++ 7'!F8+'++ 8'!F8+'++ 9'!F8+'++ 10'!F8+'++ 11'!F8+'++ 12'!F8+'++ 13'!F8</f>
        <v>1808160.4000000001</v>
      </c>
      <c r="G8" s="4">
        <f>'++ 1'!G8+'++ 2'!G8+'++ 3'!G8+'++ 4'!G8+'++ 5'!G8+'++ 6'!G8+'++ 7'!G8+'++ 8'!G8+'++ 9'!G8+'++ 10'!G8+'++ 11'!G8+'++ 12'!G8+'++ 13'!G8</f>
        <v>107500.7</v>
      </c>
      <c r="H8" s="4">
        <f>'++ 1'!H8+'++ 2'!H8+'++ 3'!H8+'++ 4'!H8+'++ 5'!H8+'++ 6'!H8+'++ 7'!H8+'++ 8'!H8+'++ 9'!H8+'++ 10'!H8+'++ 11'!H8+'++ 12'!H8+'++ 13'!H8</f>
        <v>129869.4</v>
      </c>
      <c r="I8" s="46"/>
      <c r="J8" s="66"/>
      <c r="K8" s="66"/>
    </row>
    <row r="9" spans="1:11" s="2" customFormat="1">
      <c r="A9" s="65"/>
      <c r="B9" s="65"/>
      <c r="C9" s="65"/>
      <c r="D9" s="13" t="s">
        <v>11</v>
      </c>
      <c r="E9" s="4">
        <f>'++ 1'!E9+'++ 2'!E9+'++ 3'!E9+'++ 4'!E9+'++ 5'!E9+'++ 6'!E9+'++ 7'!E9+'++ 8'!E9+'++ 9'!E9+'++ 10'!E9+'++ 11'!E9+'++ 12'!E9+'++ 13'!E9</f>
        <v>4533216</v>
      </c>
      <c r="F9" s="4">
        <f>'++ 1'!F9+'++ 2'!F9+'++ 3'!F9+'++ 4'!F9+'++ 5'!F9+'++ 6'!F9+'++ 7'!F9+'++ 8'!F9+'++ 9'!F9+'++ 10'!F9+'++ 11'!F9+'++ 12'!F9+'++ 13'!F9</f>
        <v>4551228.4000000004</v>
      </c>
      <c r="G9" s="4">
        <f>'++ 1'!G9+'++ 2'!G9+'++ 3'!G9+'++ 4'!G9+'++ 5'!G9+'++ 6'!G9+'++ 7'!G9+'++ 8'!G9+'++ 9'!G9+'++ 10'!G9+'++ 11'!G9+'++ 12'!G9+'++ 13'!G9</f>
        <v>2110015.6</v>
      </c>
      <c r="H9" s="4">
        <f>'++ 1'!H9+'++ 2'!H9+'++ 3'!H9+'++ 4'!H9+'++ 5'!H9+'++ 6'!H9+'++ 7'!H9+'++ 8'!H9+'++ 9'!H9+'++ 10'!H9+'++ 11'!H9+'++ 12'!H9+'++ 13'!H9</f>
        <v>2100530.4300000002</v>
      </c>
      <c r="I9" s="46"/>
      <c r="J9" s="66"/>
      <c r="K9" s="66"/>
    </row>
    <row r="10" spans="1:11" s="2" customFormat="1">
      <c r="A10" s="65"/>
      <c r="B10" s="65"/>
      <c r="C10" s="65"/>
      <c r="D10" s="13" t="s">
        <v>12</v>
      </c>
      <c r="E10" s="4">
        <f>'++ 1'!E10+'++ 2'!E10+'++ 3'!E10+'++ 4'!E10+'++ 5'!E10+'++ 6'!E10+'++ 7'!E10+'++ 8'!E10+'++ 9'!E10+'++ 10'!E10+'++ 11'!E10+'++ 12'!E10+'++ 13'!E10</f>
        <v>38350</v>
      </c>
      <c r="F10" s="4">
        <f>'++ 1'!F10+'++ 2'!F10+'++ 3'!F10+'++ 4'!F10+'++ 5'!F10+'++ 6'!F10+'++ 7'!F10+'++ 8'!F10+'++ 9'!F10+'++ 10'!F10+'++ 11'!F10+'++ 12'!F10+'++ 13'!F10</f>
        <v>0</v>
      </c>
      <c r="G10" s="4">
        <f>'++ 1'!G10+'++ 2'!G10+'++ 3'!G10+'++ 4'!G10+'++ 5'!G10+'++ 6'!G10+'++ 7'!G10+'++ 8'!G10+'++ 9'!G10+'++ 10'!G10+'++ 11'!G10+'++ 12'!G10+'++ 13'!G10</f>
        <v>0</v>
      </c>
      <c r="H10" s="4">
        <f>'++ 1'!H10+'++ 2'!H10+'++ 3'!H10+'++ 4'!H10+'++ 5'!H10+'++ 6'!H10+'++ 7'!H10+'++ 8'!H10+'++ 9'!H10+'++ 10'!H10+'++ 11'!H10+'++ 12'!H10+'++ 13'!H10</f>
        <v>0</v>
      </c>
      <c r="I10" s="46"/>
      <c r="J10" s="66"/>
      <c r="K10" s="66"/>
    </row>
    <row r="11" spans="1:11" s="2" customFormat="1" ht="139.5" customHeight="1">
      <c r="A11" s="65"/>
      <c r="B11" s="65"/>
      <c r="C11" s="65"/>
      <c r="D11" s="13" t="s">
        <v>13</v>
      </c>
      <c r="E11" s="4">
        <f>'++ 1'!E11+'++ 2'!E11+'++ 3'!E11+'++ 4'!E11+'++ 5'!E11+'++ 6'!E11+'++ 7'!E11+'++ 8'!E11+'++ 9'!E11+'++ 10'!E11+'++ 11'!E11+'++ 12'!E11+'++ 13'!E11</f>
        <v>8012417</v>
      </c>
      <c r="F11" s="4">
        <f>'++ 1'!F11+'++ 2'!F11+'++ 3'!F11+'++ 4'!F11+'++ 5'!F11+'++ 6'!F11+'++ 7'!F11+'++ 8'!F11+'++ 9'!F11+'++ 10'!F11+'++ 11'!F11+'++ 12'!F11+'++ 13'!F11</f>
        <v>0</v>
      </c>
      <c r="G11" s="4">
        <f>'++ 1'!G11+'++ 2'!G11+'++ 3'!G11+'++ 4'!G11+'++ 5'!G11+'++ 6'!G11+'++ 7'!G11+'++ 8'!G11+'++ 9'!G11+'++ 10'!G11+'++ 11'!G11+'++ 12'!G11+'++ 13'!G11</f>
        <v>3716396.1</v>
      </c>
      <c r="H11" s="4">
        <f>'++ 1'!H11+'++ 2'!H11+'++ 3'!H11+'++ 4'!H11+'++ 5'!H11+'++ 6'!H11+'++ 7'!H11+'++ 8'!H11+'++ 9'!H11+'++ 10'!H11+'++ 11'!H11+'++ 12'!H11+'++ 13'!H11</f>
        <v>3716396.1</v>
      </c>
      <c r="I11" s="47"/>
      <c r="J11" s="66"/>
      <c r="K11" s="66"/>
    </row>
    <row r="13" spans="1:11">
      <c r="A13" s="22" t="s">
        <v>16</v>
      </c>
    </row>
    <row r="14" spans="1:11">
      <c r="A14" t="s">
        <v>18</v>
      </c>
    </row>
    <row r="15" spans="1:11">
      <c r="A15" t="s">
        <v>20</v>
      </c>
    </row>
  </sheetData>
  <mergeCells count="18">
    <mergeCell ref="J1:K1"/>
    <mergeCell ref="A2:K2"/>
    <mergeCell ref="A4:A5"/>
    <mergeCell ref="B4:B5"/>
    <mergeCell ref="C4:C5"/>
    <mergeCell ref="D4:D5"/>
    <mergeCell ref="E4:E5"/>
    <mergeCell ref="F4:F5"/>
    <mergeCell ref="G4:G5"/>
    <mergeCell ref="H4:H5"/>
    <mergeCell ref="I4:J4"/>
    <mergeCell ref="K4:K5"/>
    <mergeCell ref="K7:K11"/>
    <mergeCell ref="A7:A11"/>
    <mergeCell ref="B7:B11"/>
    <mergeCell ref="C7:C11"/>
    <mergeCell ref="I7:I11"/>
    <mergeCell ref="J7:J11"/>
  </mergeCells>
  <hyperlinks>
    <hyperlink ref="F4" location="_ftn1" display="_ftn1"/>
    <hyperlink ref="A13" location="_ftnref1" display="_ftnref1"/>
  </hyperlinks>
  <pageMargins left="0.70866141732283472" right="0.70866141732283472" top="0.74803149606299213" bottom="0.74803149606299213"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K306"/>
  <sheetViews>
    <sheetView zoomScale="80" zoomScaleNormal="80" workbookViewId="0">
      <selection activeCell="L11" sqref="L11"/>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4" t="s">
        <v>17</v>
      </c>
      <c r="J5" s="14" t="s">
        <v>8</v>
      </c>
      <c r="K5" s="47"/>
    </row>
    <row r="6" spans="1:11" s="2" customFormat="1">
      <c r="A6" s="14">
        <v>1</v>
      </c>
      <c r="B6" s="14">
        <v>2</v>
      </c>
      <c r="C6" s="14">
        <v>3</v>
      </c>
      <c r="D6" s="14">
        <v>4</v>
      </c>
      <c r="E6" s="14">
        <v>5</v>
      </c>
      <c r="F6" s="14">
        <v>6</v>
      </c>
      <c r="G6" s="15">
        <v>7</v>
      </c>
      <c r="H6" s="14">
        <v>8</v>
      </c>
      <c r="I6" s="14">
        <v>9</v>
      </c>
      <c r="J6" s="14">
        <v>10</v>
      </c>
      <c r="K6" s="14">
        <v>11</v>
      </c>
    </row>
    <row r="7" spans="1:11" s="2" customFormat="1" ht="11.25" customHeight="1">
      <c r="A7" s="48" t="s">
        <v>38</v>
      </c>
      <c r="B7" s="51" t="s">
        <v>37</v>
      </c>
      <c r="C7" s="51" t="s">
        <v>369</v>
      </c>
      <c r="D7" s="13" t="s">
        <v>15</v>
      </c>
      <c r="E7" s="4">
        <f>E8+E9+E10+E11</f>
        <v>3557158.9</v>
      </c>
      <c r="F7" s="4">
        <f>F8+F9+F10+F11</f>
        <v>2773189.5</v>
      </c>
      <c r="G7" s="4">
        <f>G8+G9+G10+G11</f>
        <v>792018.2</v>
      </c>
      <c r="H7" s="4">
        <f>H8+H9+H10+H11</f>
        <v>793008.29999999993</v>
      </c>
      <c r="I7" s="68" t="s">
        <v>200</v>
      </c>
      <c r="J7" s="45" t="s">
        <v>200</v>
      </c>
      <c r="K7" s="45" t="s">
        <v>200</v>
      </c>
    </row>
    <row r="8" spans="1:11" s="2" customFormat="1" ht="11.25" customHeight="1">
      <c r="A8" s="49"/>
      <c r="B8" s="52"/>
      <c r="C8" s="52"/>
      <c r="D8" s="13" t="s">
        <v>10</v>
      </c>
      <c r="E8" s="4">
        <f>E13+E48+E73+E98+E133+E158+E193+E198+E223+E228+E253+E283+E288+E293+E298+E303</f>
        <v>1337319.1000000001</v>
      </c>
      <c r="F8" s="4">
        <f t="shared" ref="F8:H8" si="0">F13+F48+F73+F98+F133+F158+F193+F198+F223+F228+F253+F283+F288+F293+F298+F303</f>
        <v>1337319.1000000001</v>
      </c>
      <c r="G8" s="4">
        <f t="shared" si="0"/>
        <v>827.1</v>
      </c>
      <c r="H8" s="4">
        <f t="shared" si="0"/>
        <v>1767.7</v>
      </c>
      <c r="I8" s="74"/>
      <c r="J8" s="46"/>
      <c r="K8" s="46"/>
    </row>
    <row r="9" spans="1:11" s="2" customFormat="1" ht="11.25" customHeight="1">
      <c r="A9" s="49"/>
      <c r="B9" s="52"/>
      <c r="C9" s="52"/>
      <c r="D9" s="13" t="s">
        <v>11</v>
      </c>
      <c r="E9" s="4">
        <f t="shared" ref="E9:H11" si="1">E14+E49+E74+E99+E134+E159+E194+E199+E224+E229+E254+E284+E289+E294+E299+E304</f>
        <v>1467509.7999999998</v>
      </c>
      <c r="F9" s="4">
        <f t="shared" si="1"/>
        <v>1435870.4</v>
      </c>
      <c r="G9" s="4">
        <f t="shared" si="1"/>
        <v>548796.1</v>
      </c>
      <c r="H9" s="4">
        <f t="shared" si="1"/>
        <v>548845.6</v>
      </c>
      <c r="I9" s="74"/>
      <c r="J9" s="46"/>
      <c r="K9" s="46"/>
    </row>
    <row r="10" spans="1:11" s="2" customFormat="1" ht="11.25" customHeight="1">
      <c r="A10" s="49"/>
      <c r="B10" s="52"/>
      <c r="C10" s="52"/>
      <c r="D10" s="13" t="s">
        <v>12</v>
      </c>
      <c r="E10" s="4">
        <f t="shared" si="1"/>
        <v>0</v>
      </c>
      <c r="F10" s="4">
        <f t="shared" si="1"/>
        <v>0</v>
      </c>
      <c r="G10" s="4">
        <f t="shared" si="1"/>
        <v>0</v>
      </c>
      <c r="H10" s="4">
        <f t="shared" si="1"/>
        <v>0</v>
      </c>
      <c r="I10" s="74"/>
      <c r="J10" s="46"/>
      <c r="K10" s="46"/>
    </row>
    <row r="11" spans="1:11" s="2" customFormat="1" ht="36.75" customHeight="1">
      <c r="A11" s="50"/>
      <c r="B11" s="53"/>
      <c r="C11" s="53"/>
      <c r="D11" s="13" t="s">
        <v>13</v>
      </c>
      <c r="E11" s="4">
        <f t="shared" si="1"/>
        <v>752330</v>
      </c>
      <c r="F11" s="4">
        <f t="shared" si="1"/>
        <v>0</v>
      </c>
      <c r="G11" s="4">
        <f t="shared" si="1"/>
        <v>242395</v>
      </c>
      <c r="H11" s="4">
        <f t="shared" si="1"/>
        <v>242395</v>
      </c>
      <c r="I11" s="75"/>
      <c r="J11" s="47"/>
      <c r="K11" s="47"/>
    </row>
    <row r="12" spans="1:11" s="2" customFormat="1" ht="11.25" customHeight="1">
      <c r="A12" s="48" t="s">
        <v>286</v>
      </c>
      <c r="B12" s="51" t="s">
        <v>39</v>
      </c>
      <c r="C12" s="51" t="s">
        <v>369</v>
      </c>
      <c r="D12" s="13" t="s">
        <v>15</v>
      </c>
      <c r="E12" s="4">
        <f>E13+E14+E15+E16</f>
        <v>146631.5</v>
      </c>
      <c r="F12" s="4">
        <f>F13+F14+F15+F16</f>
        <v>145736.5</v>
      </c>
      <c r="G12" s="4">
        <f>G13+G14+G15+G16</f>
        <v>64962.7</v>
      </c>
      <c r="H12" s="4">
        <f>H13+H14+H15+H16</f>
        <v>65952.800000000003</v>
      </c>
      <c r="I12" s="37" t="s">
        <v>435</v>
      </c>
      <c r="J12" s="45" t="s">
        <v>200</v>
      </c>
      <c r="K12" s="45" t="s">
        <v>200</v>
      </c>
    </row>
    <row r="13" spans="1:11" s="2" customFormat="1" ht="11.25" customHeight="1">
      <c r="A13" s="49"/>
      <c r="B13" s="52"/>
      <c r="C13" s="52"/>
      <c r="D13" s="13" t="s">
        <v>10</v>
      </c>
      <c r="E13" s="4">
        <f>E18+E23+E28+E33+E38+E43</f>
        <v>1610.1</v>
      </c>
      <c r="F13" s="4">
        <f>F18+F23+F28+F33+F38+F43</f>
        <v>1610.1</v>
      </c>
      <c r="G13" s="4">
        <f t="shared" ref="G13:H13" si="2">G18+G23+G28+G33+G38+G43</f>
        <v>0</v>
      </c>
      <c r="H13" s="4">
        <f t="shared" si="2"/>
        <v>940.6</v>
      </c>
      <c r="I13" s="38"/>
      <c r="J13" s="46"/>
      <c r="K13" s="46"/>
    </row>
    <row r="14" spans="1:11" s="2" customFormat="1" ht="11.25" customHeight="1">
      <c r="A14" s="49"/>
      <c r="B14" s="52"/>
      <c r="C14" s="52"/>
      <c r="D14" s="13" t="s">
        <v>11</v>
      </c>
      <c r="E14" s="4">
        <f t="shared" ref="E14:H16" si="3">E19+E24+E29+E34+E39+E44</f>
        <v>145021.4</v>
      </c>
      <c r="F14" s="4">
        <f t="shared" si="3"/>
        <v>144126.39999999999</v>
      </c>
      <c r="G14" s="4">
        <f t="shared" si="3"/>
        <v>64155.5</v>
      </c>
      <c r="H14" s="4">
        <f t="shared" si="3"/>
        <v>64205</v>
      </c>
      <c r="I14" s="38"/>
      <c r="J14" s="46"/>
      <c r="K14" s="46"/>
    </row>
    <row r="15" spans="1:11" s="2" customFormat="1" ht="11.25" customHeight="1">
      <c r="A15" s="49"/>
      <c r="B15" s="52"/>
      <c r="C15" s="52"/>
      <c r="D15" s="13" t="s">
        <v>12</v>
      </c>
      <c r="E15" s="4">
        <f t="shared" si="3"/>
        <v>0</v>
      </c>
      <c r="F15" s="4">
        <f t="shared" si="3"/>
        <v>0</v>
      </c>
      <c r="G15" s="4">
        <f t="shared" si="3"/>
        <v>0</v>
      </c>
      <c r="H15" s="4">
        <f t="shared" si="3"/>
        <v>0</v>
      </c>
      <c r="I15" s="38"/>
      <c r="J15" s="46"/>
      <c r="K15" s="46"/>
    </row>
    <row r="16" spans="1:11" s="2" customFormat="1" ht="18" customHeight="1">
      <c r="A16" s="50"/>
      <c r="B16" s="53"/>
      <c r="C16" s="53"/>
      <c r="D16" s="13" t="s">
        <v>13</v>
      </c>
      <c r="E16" s="4">
        <f t="shared" si="3"/>
        <v>0</v>
      </c>
      <c r="F16" s="4">
        <f t="shared" si="3"/>
        <v>0</v>
      </c>
      <c r="G16" s="4">
        <f t="shared" si="3"/>
        <v>807.2</v>
      </c>
      <c r="H16" s="4">
        <f t="shared" si="3"/>
        <v>807.2</v>
      </c>
      <c r="I16" s="39"/>
      <c r="J16" s="47"/>
      <c r="K16" s="47"/>
    </row>
    <row r="17" spans="1:11" s="2" customFormat="1" ht="11.25" customHeight="1">
      <c r="A17" s="48" t="s">
        <v>287</v>
      </c>
      <c r="B17" s="51" t="s">
        <v>121</v>
      </c>
      <c r="C17" s="51" t="s">
        <v>370</v>
      </c>
      <c r="D17" s="13" t="s">
        <v>15</v>
      </c>
      <c r="E17" s="3">
        <f>E18+E19+E20+E21</f>
        <v>0</v>
      </c>
      <c r="F17" s="3">
        <f>F18+F19+F20+F21</f>
        <v>0</v>
      </c>
      <c r="G17" s="3">
        <f>G18+G19+G20+G21</f>
        <v>0</v>
      </c>
      <c r="H17" s="3">
        <f>H18+H19+H20+H21</f>
        <v>0</v>
      </c>
      <c r="I17" s="68" t="s">
        <v>200</v>
      </c>
      <c r="J17" s="37" t="s">
        <v>489</v>
      </c>
      <c r="K17" s="45" t="s">
        <v>200</v>
      </c>
    </row>
    <row r="18" spans="1:11" s="2" customFormat="1" ht="11.25" customHeight="1">
      <c r="A18" s="49"/>
      <c r="B18" s="52"/>
      <c r="C18" s="52"/>
      <c r="D18" s="13" t="s">
        <v>10</v>
      </c>
      <c r="E18" s="3">
        <v>0</v>
      </c>
      <c r="F18" s="3">
        <v>0</v>
      </c>
      <c r="G18" s="3">
        <v>0</v>
      </c>
      <c r="H18" s="3">
        <v>0</v>
      </c>
      <c r="I18" s="74"/>
      <c r="J18" s="38"/>
      <c r="K18" s="46"/>
    </row>
    <row r="19" spans="1:11" s="2" customFormat="1" ht="11.25" customHeight="1">
      <c r="A19" s="49"/>
      <c r="B19" s="52"/>
      <c r="C19" s="52"/>
      <c r="D19" s="13" t="s">
        <v>11</v>
      </c>
      <c r="E19" s="3">
        <v>0</v>
      </c>
      <c r="F19" s="3">
        <v>0</v>
      </c>
      <c r="G19" s="3">
        <v>0</v>
      </c>
      <c r="H19" s="3">
        <v>0</v>
      </c>
      <c r="I19" s="74"/>
      <c r="J19" s="38"/>
      <c r="K19" s="46"/>
    </row>
    <row r="20" spans="1:11" s="2" customFormat="1" ht="11.25" customHeight="1">
      <c r="A20" s="49"/>
      <c r="B20" s="52"/>
      <c r="C20" s="52"/>
      <c r="D20" s="13" t="s">
        <v>12</v>
      </c>
      <c r="E20" s="3">
        <v>0</v>
      </c>
      <c r="F20" s="3">
        <v>0</v>
      </c>
      <c r="G20" s="3">
        <v>0</v>
      </c>
      <c r="H20" s="3">
        <v>0</v>
      </c>
      <c r="I20" s="74"/>
      <c r="J20" s="38"/>
      <c r="K20" s="46"/>
    </row>
    <row r="21" spans="1:11" s="2" customFormat="1" ht="11.25" customHeight="1">
      <c r="A21" s="50"/>
      <c r="B21" s="53"/>
      <c r="C21" s="53"/>
      <c r="D21" s="13" t="s">
        <v>13</v>
      </c>
      <c r="E21" s="3">
        <v>0</v>
      </c>
      <c r="F21" s="3">
        <v>0</v>
      </c>
      <c r="G21" s="3">
        <v>0</v>
      </c>
      <c r="H21" s="3">
        <v>0</v>
      </c>
      <c r="I21" s="75"/>
      <c r="J21" s="39"/>
      <c r="K21" s="47"/>
    </row>
    <row r="22" spans="1:11" s="2" customFormat="1" ht="11.25" customHeight="1">
      <c r="A22" s="48" t="s">
        <v>288</v>
      </c>
      <c r="B22" s="51" t="s">
        <v>40</v>
      </c>
      <c r="C22" s="51" t="s">
        <v>25</v>
      </c>
      <c r="D22" s="13" t="s">
        <v>15</v>
      </c>
      <c r="E22" s="4">
        <f>E23+E24+E25+E26</f>
        <v>124115.3</v>
      </c>
      <c r="F22" s="4">
        <f>F23+F24+F25+F26</f>
        <v>124488.9</v>
      </c>
      <c r="G22" s="4">
        <f>G23+G24+G25+G26</f>
        <v>56921.7</v>
      </c>
      <c r="H22" s="4">
        <f>H23+H24+H25+H26</f>
        <v>56921.7</v>
      </c>
      <c r="I22" s="37" t="s">
        <v>435</v>
      </c>
      <c r="J22" s="37" t="s">
        <v>549</v>
      </c>
      <c r="K22" s="45" t="s">
        <v>200</v>
      </c>
    </row>
    <row r="23" spans="1:11" s="2" customFormat="1" ht="11.25" customHeight="1">
      <c r="A23" s="49"/>
      <c r="B23" s="52"/>
      <c r="C23" s="52"/>
      <c r="D23" s="13" t="s">
        <v>10</v>
      </c>
      <c r="E23" s="4">
        <v>0</v>
      </c>
      <c r="F23" s="4">
        <v>0</v>
      </c>
      <c r="G23" s="4">
        <v>0</v>
      </c>
      <c r="H23" s="4">
        <v>0</v>
      </c>
      <c r="I23" s="38"/>
      <c r="J23" s="38"/>
      <c r="K23" s="46"/>
    </row>
    <row r="24" spans="1:11" s="2" customFormat="1" ht="11.25" customHeight="1">
      <c r="A24" s="49"/>
      <c r="B24" s="52"/>
      <c r="C24" s="52"/>
      <c r="D24" s="13" t="s">
        <v>11</v>
      </c>
      <c r="E24" s="4">
        <v>124115.3</v>
      </c>
      <c r="F24" s="4">
        <v>124488.9</v>
      </c>
      <c r="G24" s="4">
        <v>56114.5</v>
      </c>
      <c r="H24" s="4">
        <v>56114.5</v>
      </c>
      <c r="I24" s="38"/>
      <c r="J24" s="38"/>
      <c r="K24" s="46"/>
    </row>
    <row r="25" spans="1:11" s="2" customFormat="1" ht="11.25" customHeight="1">
      <c r="A25" s="49"/>
      <c r="B25" s="52"/>
      <c r="C25" s="52"/>
      <c r="D25" s="13" t="s">
        <v>12</v>
      </c>
      <c r="E25" s="3">
        <v>0</v>
      </c>
      <c r="F25" s="3">
        <v>0</v>
      </c>
      <c r="G25" s="3">
        <v>0</v>
      </c>
      <c r="H25" s="3">
        <v>0</v>
      </c>
      <c r="I25" s="38"/>
      <c r="J25" s="38"/>
      <c r="K25" s="46"/>
    </row>
    <row r="26" spans="1:11" s="2" customFormat="1" ht="170.25" customHeight="1">
      <c r="A26" s="50"/>
      <c r="B26" s="53"/>
      <c r="C26" s="53"/>
      <c r="D26" s="13" t="s">
        <v>13</v>
      </c>
      <c r="E26" s="3">
        <v>0</v>
      </c>
      <c r="F26" s="4">
        <v>0</v>
      </c>
      <c r="G26" s="4">
        <v>807.2</v>
      </c>
      <c r="H26" s="4">
        <v>807.2</v>
      </c>
      <c r="I26" s="39"/>
      <c r="J26" s="39"/>
      <c r="K26" s="47"/>
    </row>
    <row r="27" spans="1:11" s="2" customFormat="1" ht="11.25" customHeight="1">
      <c r="A27" s="48" t="s">
        <v>289</v>
      </c>
      <c r="B27" s="51" t="s">
        <v>41</v>
      </c>
      <c r="C27" s="51" t="s">
        <v>25</v>
      </c>
      <c r="D27" s="13" t="s">
        <v>15</v>
      </c>
      <c r="E27" s="3">
        <f>E28+E29+E30+E31</f>
        <v>0</v>
      </c>
      <c r="F27" s="3">
        <f>F28+F29+F30+F31</f>
        <v>0</v>
      </c>
      <c r="G27" s="3">
        <f>G28+G29+G30+G31</f>
        <v>0</v>
      </c>
      <c r="H27" s="3">
        <f>H28+H29+H30+H31</f>
        <v>0</v>
      </c>
      <c r="I27" s="68" t="s">
        <v>200</v>
      </c>
      <c r="J27" s="37" t="s">
        <v>550</v>
      </c>
      <c r="K27" s="45" t="s">
        <v>200</v>
      </c>
    </row>
    <row r="28" spans="1:11" s="2" customFormat="1" ht="11.25" customHeight="1">
      <c r="A28" s="49"/>
      <c r="B28" s="52"/>
      <c r="C28" s="52"/>
      <c r="D28" s="13" t="s">
        <v>10</v>
      </c>
      <c r="E28" s="3">
        <v>0</v>
      </c>
      <c r="F28" s="3">
        <v>0</v>
      </c>
      <c r="G28" s="3">
        <v>0</v>
      </c>
      <c r="H28" s="3">
        <v>0</v>
      </c>
      <c r="I28" s="74"/>
      <c r="J28" s="38"/>
      <c r="K28" s="46"/>
    </row>
    <row r="29" spans="1:11" s="2" customFormat="1" ht="11.25" customHeight="1">
      <c r="A29" s="49"/>
      <c r="B29" s="52"/>
      <c r="C29" s="52"/>
      <c r="D29" s="13" t="s">
        <v>11</v>
      </c>
      <c r="E29" s="3">
        <v>0</v>
      </c>
      <c r="F29" s="3">
        <v>0</v>
      </c>
      <c r="G29" s="3">
        <v>0</v>
      </c>
      <c r="H29" s="3">
        <v>0</v>
      </c>
      <c r="I29" s="74"/>
      <c r="J29" s="38"/>
      <c r="K29" s="46"/>
    </row>
    <row r="30" spans="1:11" s="2" customFormat="1" ht="11.25" customHeight="1">
      <c r="A30" s="49"/>
      <c r="B30" s="52"/>
      <c r="C30" s="52"/>
      <c r="D30" s="13" t="s">
        <v>12</v>
      </c>
      <c r="E30" s="3">
        <v>0</v>
      </c>
      <c r="F30" s="3">
        <v>0</v>
      </c>
      <c r="G30" s="3">
        <v>0</v>
      </c>
      <c r="H30" s="3">
        <v>0</v>
      </c>
      <c r="I30" s="74"/>
      <c r="J30" s="38"/>
      <c r="K30" s="46"/>
    </row>
    <row r="31" spans="1:11" s="2" customFormat="1" ht="91.5" customHeight="1">
      <c r="A31" s="50"/>
      <c r="B31" s="53"/>
      <c r="C31" s="53"/>
      <c r="D31" s="13" t="s">
        <v>13</v>
      </c>
      <c r="E31" s="3">
        <v>0</v>
      </c>
      <c r="F31" s="3">
        <v>0</v>
      </c>
      <c r="G31" s="3">
        <v>0</v>
      </c>
      <c r="H31" s="3">
        <v>0</v>
      </c>
      <c r="I31" s="75"/>
      <c r="J31" s="39"/>
      <c r="K31" s="47"/>
    </row>
    <row r="32" spans="1:11" s="2" customFormat="1" ht="11.25" customHeight="1">
      <c r="A32" s="48" t="s">
        <v>290</v>
      </c>
      <c r="B32" s="51" t="s">
        <v>42</v>
      </c>
      <c r="C32" s="51" t="s">
        <v>25</v>
      </c>
      <c r="D32" s="13" t="s">
        <v>15</v>
      </c>
      <c r="E32" s="3">
        <f>E33+E34+E35+E36</f>
        <v>0</v>
      </c>
      <c r="F32" s="3">
        <f>F33+F34+F35+F36</f>
        <v>0</v>
      </c>
      <c r="G32" s="3">
        <f>G33+G34+G35+G36</f>
        <v>0</v>
      </c>
      <c r="H32" s="3">
        <f>H33+H34+H35+H36</f>
        <v>0</v>
      </c>
      <c r="I32" s="68" t="s">
        <v>200</v>
      </c>
      <c r="J32" s="37" t="s">
        <v>551</v>
      </c>
      <c r="K32" s="45" t="s">
        <v>200</v>
      </c>
    </row>
    <row r="33" spans="1:11" s="2" customFormat="1" ht="11.25" customHeight="1">
      <c r="A33" s="49"/>
      <c r="B33" s="52"/>
      <c r="C33" s="52"/>
      <c r="D33" s="13" t="s">
        <v>10</v>
      </c>
      <c r="E33" s="3">
        <v>0</v>
      </c>
      <c r="F33" s="3">
        <v>0</v>
      </c>
      <c r="G33" s="3">
        <v>0</v>
      </c>
      <c r="H33" s="3">
        <v>0</v>
      </c>
      <c r="I33" s="74"/>
      <c r="J33" s="38"/>
      <c r="K33" s="46"/>
    </row>
    <row r="34" spans="1:11" s="2" customFormat="1" ht="11.25" customHeight="1">
      <c r="A34" s="49"/>
      <c r="B34" s="52"/>
      <c r="C34" s="52"/>
      <c r="D34" s="13" t="s">
        <v>11</v>
      </c>
      <c r="E34" s="3">
        <v>0</v>
      </c>
      <c r="F34" s="3">
        <v>0</v>
      </c>
      <c r="G34" s="3">
        <v>0</v>
      </c>
      <c r="H34" s="3">
        <v>0</v>
      </c>
      <c r="I34" s="74"/>
      <c r="J34" s="38"/>
      <c r="K34" s="46"/>
    </row>
    <row r="35" spans="1:11" s="2" customFormat="1" ht="11.25" customHeight="1">
      <c r="A35" s="49"/>
      <c r="B35" s="52"/>
      <c r="C35" s="52"/>
      <c r="D35" s="13" t="s">
        <v>12</v>
      </c>
      <c r="E35" s="3">
        <v>0</v>
      </c>
      <c r="F35" s="3">
        <v>0</v>
      </c>
      <c r="G35" s="3">
        <v>0</v>
      </c>
      <c r="H35" s="3">
        <v>0</v>
      </c>
      <c r="I35" s="74"/>
      <c r="J35" s="38"/>
      <c r="K35" s="46"/>
    </row>
    <row r="36" spans="1:11" s="2" customFormat="1" ht="23.25" customHeight="1">
      <c r="A36" s="50"/>
      <c r="B36" s="53"/>
      <c r="C36" s="53"/>
      <c r="D36" s="13" t="s">
        <v>13</v>
      </c>
      <c r="E36" s="3">
        <v>0</v>
      </c>
      <c r="F36" s="3">
        <v>0</v>
      </c>
      <c r="G36" s="3">
        <v>0</v>
      </c>
      <c r="H36" s="3">
        <v>0</v>
      </c>
      <c r="I36" s="75"/>
      <c r="J36" s="39"/>
      <c r="K36" s="47"/>
    </row>
    <row r="37" spans="1:11" s="2" customFormat="1" ht="11.25" customHeight="1">
      <c r="A37" s="48" t="s">
        <v>291</v>
      </c>
      <c r="B37" s="51" t="s">
        <v>43</v>
      </c>
      <c r="C37" s="51" t="s">
        <v>44</v>
      </c>
      <c r="D37" s="13" t="s">
        <v>15</v>
      </c>
      <c r="E37" s="4">
        <f>E38+E39+E40+E41</f>
        <v>20821.3</v>
      </c>
      <c r="F37" s="4">
        <f>F38+F39+F40+F41</f>
        <v>19552.7</v>
      </c>
      <c r="G37" s="4">
        <f>G38+G39+G40+G41</f>
        <v>8041</v>
      </c>
      <c r="H37" s="4">
        <f>H38+H39+H40+H41</f>
        <v>8041</v>
      </c>
      <c r="I37" s="37" t="s">
        <v>435</v>
      </c>
      <c r="J37" s="37" t="s">
        <v>552</v>
      </c>
      <c r="K37" s="45" t="s">
        <v>200</v>
      </c>
    </row>
    <row r="38" spans="1:11" s="2" customFormat="1" ht="11.25" customHeight="1">
      <c r="A38" s="49"/>
      <c r="B38" s="52"/>
      <c r="C38" s="52"/>
      <c r="D38" s="13" t="s">
        <v>10</v>
      </c>
      <c r="E38" s="4">
        <v>0</v>
      </c>
      <c r="F38" s="3">
        <v>0</v>
      </c>
      <c r="G38" s="3">
        <v>0</v>
      </c>
      <c r="H38" s="4">
        <v>0</v>
      </c>
      <c r="I38" s="38"/>
      <c r="J38" s="38"/>
      <c r="K38" s="46"/>
    </row>
    <row r="39" spans="1:11" s="2" customFormat="1" ht="11.25" customHeight="1">
      <c r="A39" s="49"/>
      <c r="B39" s="52"/>
      <c r="C39" s="52"/>
      <c r="D39" s="13" t="s">
        <v>11</v>
      </c>
      <c r="E39" s="4">
        <v>20821.3</v>
      </c>
      <c r="F39" s="4">
        <v>19552.7</v>
      </c>
      <c r="G39" s="4">
        <v>8041</v>
      </c>
      <c r="H39" s="4">
        <v>8041</v>
      </c>
      <c r="I39" s="38"/>
      <c r="J39" s="38"/>
      <c r="K39" s="46"/>
    </row>
    <row r="40" spans="1:11" s="2" customFormat="1" ht="11.25" customHeight="1">
      <c r="A40" s="49"/>
      <c r="B40" s="52"/>
      <c r="C40" s="52"/>
      <c r="D40" s="13" t="s">
        <v>12</v>
      </c>
      <c r="E40" s="3">
        <v>0</v>
      </c>
      <c r="F40" s="3">
        <v>0</v>
      </c>
      <c r="G40" s="3">
        <v>0</v>
      </c>
      <c r="H40" s="3">
        <v>0</v>
      </c>
      <c r="I40" s="38"/>
      <c r="J40" s="38"/>
      <c r="K40" s="46"/>
    </row>
    <row r="41" spans="1:11" s="2" customFormat="1" ht="23.25" customHeight="1">
      <c r="A41" s="50"/>
      <c r="B41" s="53"/>
      <c r="C41" s="53"/>
      <c r="D41" s="13" t="s">
        <v>13</v>
      </c>
      <c r="E41" s="3">
        <v>0</v>
      </c>
      <c r="F41" s="3">
        <v>0</v>
      </c>
      <c r="G41" s="3">
        <v>0</v>
      </c>
      <c r="H41" s="3">
        <v>0</v>
      </c>
      <c r="I41" s="39"/>
      <c r="J41" s="39"/>
      <c r="K41" s="47"/>
    </row>
    <row r="42" spans="1:11" s="2" customFormat="1" ht="13.5" customHeight="1">
      <c r="A42" s="48" t="s">
        <v>400</v>
      </c>
      <c r="B42" s="51" t="s">
        <v>399</v>
      </c>
      <c r="C42" s="51" t="s">
        <v>44</v>
      </c>
      <c r="D42" s="25" t="s">
        <v>15</v>
      </c>
      <c r="E42" s="4">
        <f>E43+E44+E45+E46</f>
        <v>1694.8999999999999</v>
      </c>
      <c r="F42" s="4">
        <f t="shared" ref="F42:H42" si="4">F43+F44+F45+F46</f>
        <v>1694.8999999999999</v>
      </c>
      <c r="G42" s="4">
        <f t="shared" si="4"/>
        <v>0</v>
      </c>
      <c r="H42" s="4">
        <f t="shared" si="4"/>
        <v>990.1</v>
      </c>
      <c r="I42" s="37" t="s">
        <v>436</v>
      </c>
      <c r="J42" s="37" t="s">
        <v>554</v>
      </c>
      <c r="K42" s="45" t="s">
        <v>200</v>
      </c>
    </row>
    <row r="43" spans="1:11" s="2" customFormat="1" ht="13.5" customHeight="1">
      <c r="A43" s="49"/>
      <c r="B43" s="52"/>
      <c r="C43" s="52"/>
      <c r="D43" s="25" t="s">
        <v>10</v>
      </c>
      <c r="E43" s="4">
        <v>1610.1</v>
      </c>
      <c r="F43" s="4">
        <v>1610.1</v>
      </c>
      <c r="G43" s="4">
        <v>0</v>
      </c>
      <c r="H43" s="4">
        <v>940.6</v>
      </c>
      <c r="I43" s="38"/>
      <c r="J43" s="38"/>
      <c r="K43" s="46"/>
    </row>
    <row r="44" spans="1:11" s="2" customFormat="1" ht="13.5" customHeight="1">
      <c r="A44" s="49"/>
      <c r="B44" s="52"/>
      <c r="C44" s="52"/>
      <c r="D44" s="25" t="s">
        <v>11</v>
      </c>
      <c r="E44" s="4">
        <v>84.8</v>
      </c>
      <c r="F44" s="4">
        <v>84.8</v>
      </c>
      <c r="G44" s="4">
        <v>0</v>
      </c>
      <c r="H44" s="4">
        <v>49.5</v>
      </c>
      <c r="I44" s="38"/>
      <c r="J44" s="38"/>
      <c r="K44" s="46"/>
    </row>
    <row r="45" spans="1:11" s="2" customFormat="1" ht="13.5" customHeight="1">
      <c r="A45" s="49"/>
      <c r="B45" s="52"/>
      <c r="C45" s="52"/>
      <c r="D45" s="25" t="s">
        <v>12</v>
      </c>
      <c r="E45" s="4">
        <v>0</v>
      </c>
      <c r="F45" s="4">
        <v>0</v>
      </c>
      <c r="G45" s="4">
        <v>0</v>
      </c>
      <c r="H45" s="4">
        <v>0</v>
      </c>
      <c r="I45" s="38"/>
      <c r="J45" s="38"/>
      <c r="K45" s="46"/>
    </row>
    <row r="46" spans="1:11" s="2" customFormat="1" ht="126.75" customHeight="1">
      <c r="A46" s="50"/>
      <c r="B46" s="53"/>
      <c r="C46" s="53"/>
      <c r="D46" s="25" t="s">
        <v>13</v>
      </c>
      <c r="E46" s="4">
        <v>0</v>
      </c>
      <c r="F46" s="4">
        <v>0</v>
      </c>
      <c r="G46" s="4">
        <v>0</v>
      </c>
      <c r="H46" s="4">
        <v>0</v>
      </c>
      <c r="I46" s="39"/>
      <c r="J46" s="39"/>
      <c r="K46" s="47"/>
    </row>
    <row r="47" spans="1:11" s="2" customFormat="1" ht="11.25" customHeight="1">
      <c r="A47" s="48" t="s">
        <v>292</v>
      </c>
      <c r="B47" s="51" t="s">
        <v>45</v>
      </c>
      <c r="C47" s="51" t="s">
        <v>369</v>
      </c>
      <c r="D47" s="13" t="s">
        <v>15</v>
      </c>
      <c r="E47" s="4">
        <f>E48+E49+E50+E51</f>
        <v>24015.8</v>
      </c>
      <c r="F47" s="4">
        <f>F48+F49+F50+F51</f>
        <v>21169.7</v>
      </c>
      <c r="G47" s="4">
        <f>G48+G49+G50+G51</f>
        <v>10073.6</v>
      </c>
      <c r="H47" s="4">
        <f>H48+H49+H50+H51</f>
        <v>10073.6</v>
      </c>
      <c r="I47" s="37" t="s">
        <v>437</v>
      </c>
      <c r="J47" s="45" t="s">
        <v>200</v>
      </c>
      <c r="K47" s="45" t="s">
        <v>200</v>
      </c>
    </row>
    <row r="48" spans="1:11" s="2" customFormat="1" ht="11.25" customHeight="1">
      <c r="A48" s="49"/>
      <c r="B48" s="52"/>
      <c r="C48" s="52"/>
      <c r="D48" s="13" t="s">
        <v>10</v>
      </c>
      <c r="E48" s="3">
        <f>E53+E58+E63+E68</f>
        <v>0</v>
      </c>
      <c r="F48" s="4">
        <f t="shared" ref="F48:G51" si="5">F53+F58+F63+F68</f>
        <v>0</v>
      </c>
      <c r="G48" s="4">
        <f t="shared" si="5"/>
        <v>0</v>
      </c>
      <c r="H48" s="4">
        <f>H53+H58+H63+H68</f>
        <v>0</v>
      </c>
      <c r="I48" s="38"/>
      <c r="J48" s="46"/>
      <c r="K48" s="46"/>
    </row>
    <row r="49" spans="1:11" s="2" customFormat="1" ht="11.25" customHeight="1">
      <c r="A49" s="49"/>
      <c r="B49" s="52"/>
      <c r="C49" s="52"/>
      <c r="D49" s="13" t="s">
        <v>11</v>
      </c>
      <c r="E49" s="4">
        <f t="shared" ref="E49:F51" si="6">E54+E59+E64+E69</f>
        <v>24015.8</v>
      </c>
      <c r="F49" s="4">
        <f t="shared" si="6"/>
        <v>21169.7</v>
      </c>
      <c r="G49" s="4">
        <f t="shared" si="5"/>
        <v>10073.6</v>
      </c>
      <c r="H49" s="4">
        <f>H54+H59+H64+H69</f>
        <v>10073.6</v>
      </c>
      <c r="I49" s="38"/>
      <c r="J49" s="46"/>
      <c r="K49" s="46"/>
    </row>
    <row r="50" spans="1:11" s="2" customFormat="1" ht="11.25" customHeight="1">
      <c r="A50" s="49"/>
      <c r="B50" s="52"/>
      <c r="C50" s="52"/>
      <c r="D50" s="13" t="s">
        <v>12</v>
      </c>
      <c r="E50" s="3">
        <f t="shared" si="6"/>
        <v>0</v>
      </c>
      <c r="F50" s="4">
        <f t="shared" si="6"/>
        <v>0</v>
      </c>
      <c r="G50" s="3">
        <f t="shared" si="5"/>
        <v>0</v>
      </c>
      <c r="H50" s="3">
        <f>H55+H60+H65+H70</f>
        <v>0</v>
      </c>
      <c r="I50" s="38"/>
      <c r="J50" s="46"/>
      <c r="K50" s="46"/>
    </row>
    <row r="51" spans="1:11" s="2" customFormat="1" ht="23.25" customHeight="1">
      <c r="A51" s="50"/>
      <c r="B51" s="53"/>
      <c r="C51" s="53"/>
      <c r="D51" s="13" t="s">
        <v>13</v>
      </c>
      <c r="E51" s="3">
        <f t="shared" si="6"/>
        <v>0</v>
      </c>
      <c r="F51" s="3">
        <f t="shared" si="6"/>
        <v>0</v>
      </c>
      <c r="G51" s="3">
        <f t="shared" si="5"/>
        <v>0</v>
      </c>
      <c r="H51" s="3">
        <f>H56+H61+H66+H71</f>
        <v>0</v>
      </c>
      <c r="I51" s="39"/>
      <c r="J51" s="47"/>
      <c r="K51" s="47"/>
    </row>
    <row r="52" spans="1:11" s="2" customFormat="1" ht="11.25" customHeight="1">
      <c r="A52" s="48" t="s">
        <v>293</v>
      </c>
      <c r="B52" s="51" t="s">
        <v>46</v>
      </c>
      <c r="C52" s="51" t="s">
        <v>370</v>
      </c>
      <c r="D52" s="13" t="s">
        <v>15</v>
      </c>
      <c r="E52" s="3">
        <f>E53+E54+E55+E56</f>
        <v>0</v>
      </c>
      <c r="F52" s="3">
        <f>F53+F54+F55+F56</f>
        <v>0</v>
      </c>
      <c r="G52" s="3">
        <f>G53+G54+G55+G56</f>
        <v>0</v>
      </c>
      <c r="H52" s="3">
        <f>H53+H54+H55+H56+H57</f>
        <v>0</v>
      </c>
      <c r="I52" s="68" t="s">
        <v>200</v>
      </c>
      <c r="J52" s="37" t="s">
        <v>489</v>
      </c>
      <c r="K52" s="45" t="s">
        <v>200</v>
      </c>
    </row>
    <row r="53" spans="1:11" s="2" customFormat="1" ht="11.25" customHeight="1">
      <c r="A53" s="49"/>
      <c r="B53" s="52"/>
      <c r="C53" s="52"/>
      <c r="D53" s="13" t="s">
        <v>10</v>
      </c>
      <c r="E53" s="3">
        <v>0</v>
      </c>
      <c r="F53" s="3">
        <v>0</v>
      </c>
      <c r="G53" s="3">
        <v>0</v>
      </c>
      <c r="H53" s="3">
        <v>0</v>
      </c>
      <c r="I53" s="74"/>
      <c r="J53" s="38"/>
      <c r="K53" s="46"/>
    </row>
    <row r="54" spans="1:11" s="2" customFormat="1" ht="11.25" customHeight="1">
      <c r="A54" s="49"/>
      <c r="B54" s="52"/>
      <c r="C54" s="52"/>
      <c r="D54" s="13" t="s">
        <v>11</v>
      </c>
      <c r="E54" s="3">
        <v>0</v>
      </c>
      <c r="F54" s="3">
        <v>0</v>
      </c>
      <c r="G54" s="3">
        <v>0</v>
      </c>
      <c r="H54" s="3">
        <v>0</v>
      </c>
      <c r="I54" s="74"/>
      <c r="J54" s="38"/>
      <c r="K54" s="46"/>
    </row>
    <row r="55" spans="1:11" s="2" customFormat="1" ht="11.25" customHeight="1">
      <c r="A55" s="49"/>
      <c r="B55" s="52"/>
      <c r="C55" s="52"/>
      <c r="D55" s="13" t="s">
        <v>12</v>
      </c>
      <c r="E55" s="3">
        <v>0</v>
      </c>
      <c r="F55" s="3">
        <v>0</v>
      </c>
      <c r="G55" s="3">
        <v>0</v>
      </c>
      <c r="H55" s="3">
        <v>0</v>
      </c>
      <c r="I55" s="74"/>
      <c r="J55" s="38"/>
      <c r="K55" s="46"/>
    </row>
    <row r="56" spans="1:11" s="2" customFormat="1" ht="16.5" customHeight="1">
      <c r="A56" s="50"/>
      <c r="B56" s="53"/>
      <c r="C56" s="53"/>
      <c r="D56" s="13" t="s">
        <v>13</v>
      </c>
      <c r="E56" s="3">
        <v>0</v>
      </c>
      <c r="F56" s="3">
        <v>0</v>
      </c>
      <c r="G56" s="3">
        <v>0</v>
      </c>
      <c r="H56" s="3">
        <v>0</v>
      </c>
      <c r="I56" s="75"/>
      <c r="J56" s="39"/>
      <c r="K56" s="47"/>
    </row>
    <row r="57" spans="1:11" s="2" customFormat="1" ht="11.25" customHeight="1">
      <c r="A57" s="48" t="s">
        <v>294</v>
      </c>
      <c r="B57" s="51" t="s">
        <v>47</v>
      </c>
      <c r="C57" s="51" t="s">
        <v>25</v>
      </c>
      <c r="D57" s="13" t="s">
        <v>15</v>
      </c>
      <c r="E57" s="3">
        <f>E58+E59+E60+E61</f>
        <v>0</v>
      </c>
      <c r="F57" s="3">
        <f>F58+F59+F60+F61</f>
        <v>0</v>
      </c>
      <c r="G57" s="3">
        <f>G58+G59+G60+G61</f>
        <v>0</v>
      </c>
      <c r="H57" s="3">
        <f>H58+H59+H60+H61</f>
        <v>0</v>
      </c>
      <c r="I57" s="68" t="s">
        <v>200</v>
      </c>
      <c r="J57" s="37" t="s">
        <v>565</v>
      </c>
      <c r="K57" s="45" t="s">
        <v>200</v>
      </c>
    </row>
    <row r="58" spans="1:11" s="2" customFormat="1" ht="11.25" customHeight="1">
      <c r="A58" s="49"/>
      <c r="B58" s="52"/>
      <c r="C58" s="52"/>
      <c r="D58" s="13" t="s">
        <v>10</v>
      </c>
      <c r="E58" s="3">
        <v>0</v>
      </c>
      <c r="F58" s="3">
        <v>0</v>
      </c>
      <c r="G58" s="3">
        <v>0</v>
      </c>
      <c r="H58" s="3">
        <v>0</v>
      </c>
      <c r="I58" s="74"/>
      <c r="J58" s="38"/>
      <c r="K58" s="46"/>
    </row>
    <row r="59" spans="1:11" s="2" customFormat="1" ht="11.25" customHeight="1">
      <c r="A59" s="49"/>
      <c r="B59" s="52"/>
      <c r="C59" s="52"/>
      <c r="D59" s="13" t="s">
        <v>11</v>
      </c>
      <c r="E59" s="3">
        <v>0</v>
      </c>
      <c r="F59" s="3">
        <v>0</v>
      </c>
      <c r="G59" s="3">
        <v>0</v>
      </c>
      <c r="H59" s="3">
        <v>0</v>
      </c>
      <c r="I59" s="74"/>
      <c r="J59" s="38"/>
      <c r="K59" s="46"/>
    </row>
    <row r="60" spans="1:11" s="2" customFormat="1" ht="11.25" customHeight="1">
      <c r="A60" s="49"/>
      <c r="B60" s="52"/>
      <c r="C60" s="52"/>
      <c r="D60" s="13" t="s">
        <v>12</v>
      </c>
      <c r="E60" s="3">
        <v>0</v>
      </c>
      <c r="F60" s="3">
        <v>0</v>
      </c>
      <c r="G60" s="3">
        <v>0</v>
      </c>
      <c r="H60" s="3">
        <v>0</v>
      </c>
      <c r="I60" s="74"/>
      <c r="J60" s="38"/>
      <c r="K60" s="46"/>
    </row>
    <row r="61" spans="1:11" s="2" customFormat="1" ht="17.25" customHeight="1">
      <c r="A61" s="50"/>
      <c r="B61" s="53"/>
      <c r="C61" s="53"/>
      <c r="D61" s="13" t="s">
        <v>13</v>
      </c>
      <c r="E61" s="3">
        <v>0</v>
      </c>
      <c r="F61" s="3">
        <v>0</v>
      </c>
      <c r="G61" s="3">
        <v>0</v>
      </c>
      <c r="H61" s="3">
        <v>0</v>
      </c>
      <c r="I61" s="75"/>
      <c r="J61" s="39"/>
      <c r="K61" s="47"/>
    </row>
    <row r="62" spans="1:11" s="2" customFormat="1" ht="11.25" customHeight="1">
      <c r="A62" s="48" t="s">
        <v>295</v>
      </c>
      <c r="B62" s="51" t="s">
        <v>48</v>
      </c>
      <c r="C62" s="51" t="s">
        <v>25</v>
      </c>
      <c r="D62" s="13" t="s">
        <v>15</v>
      </c>
      <c r="E62" s="3">
        <f>E63+E64+E65+E66</f>
        <v>0</v>
      </c>
      <c r="F62" s="3">
        <f>F63+F64+F65+F66</f>
        <v>0</v>
      </c>
      <c r="G62" s="3">
        <f>G63+G64+G65+G66</f>
        <v>0</v>
      </c>
      <c r="H62" s="3">
        <f>H63+H64+H65+H66</f>
        <v>0</v>
      </c>
      <c r="I62" s="68" t="s">
        <v>200</v>
      </c>
      <c r="J62" s="37" t="s">
        <v>489</v>
      </c>
      <c r="K62" s="45" t="s">
        <v>200</v>
      </c>
    </row>
    <row r="63" spans="1:11" s="2" customFormat="1" ht="11.25" customHeight="1">
      <c r="A63" s="49"/>
      <c r="B63" s="52"/>
      <c r="C63" s="52"/>
      <c r="D63" s="13" t="s">
        <v>10</v>
      </c>
      <c r="E63" s="3">
        <v>0</v>
      </c>
      <c r="F63" s="3">
        <v>0</v>
      </c>
      <c r="G63" s="3">
        <v>0</v>
      </c>
      <c r="H63" s="3">
        <v>0</v>
      </c>
      <c r="I63" s="74"/>
      <c r="J63" s="38"/>
      <c r="K63" s="46"/>
    </row>
    <row r="64" spans="1:11" s="2" customFormat="1" ht="11.25" customHeight="1">
      <c r="A64" s="49"/>
      <c r="B64" s="52"/>
      <c r="C64" s="52"/>
      <c r="D64" s="13" t="s">
        <v>11</v>
      </c>
      <c r="E64" s="3">
        <v>0</v>
      </c>
      <c r="F64" s="3">
        <v>0</v>
      </c>
      <c r="G64" s="3">
        <v>0</v>
      </c>
      <c r="H64" s="3">
        <v>0</v>
      </c>
      <c r="I64" s="74"/>
      <c r="J64" s="38"/>
      <c r="K64" s="46"/>
    </row>
    <row r="65" spans="1:11" s="2" customFormat="1" ht="11.25" customHeight="1">
      <c r="A65" s="49"/>
      <c r="B65" s="52"/>
      <c r="C65" s="52"/>
      <c r="D65" s="13" t="s">
        <v>12</v>
      </c>
      <c r="E65" s="3">
        <v>0</v>
      </c>
      <c r="F65" s="3">
        <v>0</v>
      </c>
      <c r="G65" s="3">
        <v>0</v>
      </c>
      <c r="H65" s="3">
        <v>0</v>
      </c>
      <c r="I65" s="74"/>
      <c r="J65" s="38"/>
      <c r="K65" s="46"/>
    </row>
    <row r="66" spans="1:11" s="2" customFormat="1" ht="16.5" customHeight="1">
      <c r="A66" s="50"/>
      <c r="B66" s="53"/>
      <c r="C66" s="53"/>
      <c r="D66" s="13" t="s">
        <v>13</v>
      </c>
      <c r="E66" s="3">
        <v>0</v>
      </c>
      <c r="F66" s="3">
        <v>0</v>
      </c>
      <c r="G66" s="3">
        <v>0</v>
      </c>
      <c r="H66" s="3">
        <v>0</v>
      </c>
      <c r="I66" s="75"/>
      <c r="J66" s="39"/>
      <c r="K66" s="47"/>
    </row>
    <row r="67" spans="1:11" s="2" customFormat="1" ht="11.25" customHeight="1">
      <c r="A67" s="48" t="s">
        <v>296</v>
      </c>
      <c r="B67" s="51" t="s">
        <v>49</v>
      </c>
      <c r="C67" s="51" t="s">
        <v>25</v>
      </c>
      <c r="D67" s="13" t="s">
        <v>15</v>
      </c>
      <c r="E67" s="4">
        <f>E68+E69+E70+E71</f>
        <v>24015.8</v>
      </c>
      <c r="F67" s="4">
        <f>F68+F69+F70+F71</f>
        <v>21169.7</v>
      </c>
      <c r="G67" s="4">
        <f>G68+G69+G70+G71</f>
        <v>10073.6</v>
      </c>
      <c r="H67" s="4">
        <f>H68+H69+H70+H71</f>
        <v>10073.6</v>
      </c>
      <c r="I67" s="37" t="s">
        <v>439</v>
      </c>
      <c r="J67" s="37" t="s">
        <v>566</v>
      </c>
      <c r="K67" s="45" t="s">
        <v>200</v>
      </c>
    </row>
    <row r="68" spans="1:11" s="2" customFormat="1" ht="11.25" customHeight="1">
      <c r="A68" s="49"/>
      <c r="B68" s="52"/>
      <c r="C68" s="52"/>
      <c r="D68" s="13" t="s">
        <v>10</v>
      </c>
      <c r="E68" s="3">
        <v>0</v>
      </c>
      <c r="F68" s="3">
        <v>0</v>
      </c>
      <c r="G68" s="3">
        <v>0</v>
      </c>
      <c r="H68" s="4">
        <v>0</v>
      </c>
      <c r="I68" s="38"/>
      <c r="J68" s="38"/>
      <c r="K68" s="46"/>
    </row>
    <row r="69" spans="1:11" s="2" customFormat="1" ht="11.25" customHeight="1">
      <c r="A69" s="49"/>
      <c r="B69" s="52"/>
      <c r="C69" s="52"/>
      <c r="D69" s="13" t="s">
        <v>11</v>
      </c>
      <c r="E69" s="4">
        <v>24015.8</v>
      </c>
      <c r="F69" s="4">
        <v>21169.7</v>
      </c>
      <c r="G69" s="4">
        <v>10073.6</v>
      </c>
      <c r="H69" s="4">
        <v>10073.6</v>
      </c>
      <c r="I69" s="38"/>
      <c r="J69" s="38"/>
      <c r="K69" s="46"/>
    </row>
    <row r="70" spans="1:11" s="2" customFormat="1" ht="11.25" customHeight="1">
      <c r="A70" s="49"/>
      <c r="B70" s="52"/>
      <c r="C70" s="52"/>
      <c r="D70" s="13" t="s">
        <v>12</v>
      </c>
      <c r="E70" s="3">
        <v>0</v>
      </c>
      <c r="F70" s="3">
        <v>0</v>
      </c>
      <c r="G70" s="3">
        <v>0</v>
      </c>
      <c r="H70" s="3">
        <v>0</v>
      </c>
      <c r="I70" s="38"/>
      <c r="J70" s="38"/>
      <c r="K70" s="46"/>
    </row>
    <row r="71" spans="1:11" s="2" customFormat="1" ht="43.5" customHeight="1">
      <c r="A71" s="50"/>
      <c r="B71" s="53"/>
      <c r="C71" s="53"/>
      <c r="D71" s="13" t="s">
        <v>13</v>
      </c>
      <c r="E71" s="3">
        <v>0</v>
      </c>
      <c r="F71" s="3">
        <v>0</v>
      </c>
      <c r="G71" s="3">
        <v>0</v>
      </c>
      <c r="H71" s="3">
        <v>0</v>
      </c>
      <c r="I71" s="39"/>
      <c r="J71" s="39"/>
      <c r="K71" s="47"/>
    </row>
    <row r="72" spans="1:11" s="2" customFormat="1" ht="11.25" customHeight="1">
      <c r="A72" s="48" t="s">
        <v>297</v>
      </c>
      <c r="B72" s="51" t="s">
        <v>50</v>
      </c>
      <c r="C72" s="51" t="s">
        <v>25</v>
      </c>
      <c r="D72" s="13" t="s">
        <v>15</v>
      </c>
      <c r="E72" s="4">
        <f>E73+E74+E75+E76</f>
        <v>61198.3</v>
      </c>
      <c r="F72" s="4">
        <f>F73+F74+F75+F76</f>
        <v>61439.1</v>
      </c>
      <c r="G72" s="4">
        <f>G73+G74+G75+G76</f>
        <v>28736.199999999997</v>
      </c>
      <c r="H72" s="4">
        <f>H73+H74+H75+H76</f>
        <v>28736.199999999997</v>
      </c>
      <c r="I72" s="68" t="s">
        <v>200</v>
      </c>
      <c r="J72" s="45" t="s">
        <v>200</v>
      </c>
      <c r="K72" s="45" t="s">
        <v>200</v>
      </c>
    </row>
    <row r="73" spans="1:11" s="2" customFormat="1" ht="11.25" customHeight="1">
      <c r="A73" s="49"/>
      <c r="B73" s="52"/>
      <c r="C73" s="52"/>
      <c r="D73" s="13" t="s">
        <v>10</v>
      </c>
      <c r="E73" s="3">
        <f>E78+E83+E88+E93</f>
        <v>0</v>
      </c>
      <c r="F73" s="3">
        <f t="shared" ref="F73:G76" si="7">F78+F83+F88+F93</f>
        <v>0</v>
      </c>
      <c r="G73" s="3">
        <f t="shared" si="7"/>
        <v>0</v>
      </c>
      <c r="H73" s="4">
        <f>H78+H83+H88+H93</f>
        <v>0</v>
      </c>
      <c r="I73" s="74"/>
      <c r="J73" s="46"/>
      <c r="K73" s="46"/>
    </row>
    <row r="74" spans="1:11" s="2" customFormat="1" ht="11.25" customHeight="1">
      <c r="A74" s="49"/>
      <c r="B74" s="52"/>
      <c r="C74" s="52"/>
      <c r="D74" s="13" t="s">
        <v>11</v>
      </c>
      <c r="E74" s="4">
        <f t="shared" ref="E74:F76" si="8">E79+E84+E89+E94</f>
        <v>60598.3</v>
      </c>
      <c r="F74" s="4">
        <f t="shared" si="7"/>
        <v>61439.1</v>
      </c>
      <c r="G74" s="4">
        <f t="shared" si="7"/>
        <v>28356.699999999997</v>
      </c>
      <c r="H74" s="4">
        <f>H79+H84+H89+H94</f>
        <v>28356.699999999997</v>
      </c>
      <c r="I74" s="74"/>
      <c r="J74" s="46"/>
      <c r="K74" s="46"/>
    </row>
    <row r="75" spans="1:11" s="2" customFormat="1" ht="11.25" customHeight="1">
      <c r="A75" s="49"/>
      <c r="B75" s="52"/>
      <c r="C75" s="52"/>
      <c r="D75" s="13" t="s">
        <v>12</v>
      </c>
      <c r="E75" s="3">
        <f t="shared" si="8"/>
        <v>0</v>
      </c>
      <c r="F75" s="3">
        <f t="shared" si="7"/>
        <v>0</v>
      </c>
      <c r="G75" s="3">
        <f t="shared" si="7"/>
        <v>0</v>
      </c>
      <c r="H75" s="4">
        <f>H80+H85+H90+H95</f>
        <v>0</v>
      </c>
      <c r="I75" s="74"/>
      <c r="J75" s="46"/>
      <c r="K75" s="46"/>
    </row>
    <row r="76" spans="1:11" s="2" customFormat="1" ht="18.75" customHeight="1">
      <c r="A76" s="50"/>
      <c r="B76" s="53"/>
      <c r="C76" s="53"/>
      <c r="D76" s="13" t="s">
        <v>13</v>
      </c>
      <c r="E76" s="3">
        <f t="shared" si="8"/>
        <v>600</v>
      </c>
      <c r="F76" s="3">
        <f t="shared" si="8"/>
        <v>0</v>
      </c>
      <c r="G76" s="3">
        <f t="shared" si="7"/>
        <v>379.5</v>
      </c>
      <c r="H76" s="4">
        <f>H81+H86+H91+H96</f>
        <v>379.5</v>
      </c>
      <c r="I76" s="75"/>
      <c r="J76" s="47"/>
      <c r="K76" s="47"/>
    </row>
    <row r="77" spans="1:11" s="2" customFormat="1" ht="11.25" customHeight="1">
      <c r="A77" s="48" t="s">
        <v>298</v>
      </c>
      <c r="B77" s="51" t="s">
        <v>51</v>
      </c>
      <c r="C77" s="51" t="s">
        <v>25</v>
      </c>
      <c r="D77" s="13" t="s">
        <v>15</v>
      </c>
      <c r="E77" s="4">
        <f>E78+E79+E80+E81</f>
        <v>56598.3</v>
      </c>
      <c r="F77" s="4">
        <f>F78+F79+F80+F81</f>
        <v>56839.1</v>
      </c>
      <c r="G77" s="4">
        <f>G78+G79+G80+G81</f>
        <v>26240.6</v>
      </c>
      <c r="H77" s="4">
        <f>H78+H79+H80+H81</f>
        <v>26240.6</v>
      </c>
      <c r="I77" s="37" t="s">
        <v>438</v>
      </c>
      <c r="J77" s="42" t="s">
        <v>567</v>
      </c>
      <c r="K77" s="45" t="s">
        <v>200</v>
      </c>
    </row>
    <row r="78" spans="1:11" s="2" customFormat="1" ht="11.25" customHeight="1">
      <c r="A78" s="49"/>
      <c r="B78" s="52"/>
      <c r="C78" s="52"/>
      <c r="D78" s="13" t="s">
        <v>10</v>
      </c>
      <c r="E78" s="3">
        <v>0</v>
      </c>
      <c r="F78" s="3">
        <v>0</v>
      </c>
      <c r="G78" s="3">
        <v>0</v>
      </c>
      <c r="H78" s="4">
        <v>0</v>
      </c>
      <c r="I78" s="38"/>
      <c r="J78" s="43"/>
      <c r="K78" s="46"/>
    </row>
    <row r="79" spans="1:11" s="2" customFormat="1" ht="11.25" customHeight="1">
      <c r="A79" s="49"/>
      <c r="B79" s="52"/>
      <c r="C79" s="52"/>
      <c r="D79" s="13" t="s">
        <v>11</v>
      </c>
      <c r="E79" s="4">
        <v>56598.3</v>
      </c>
      <c r="F79" s="4">
        <v>56839.1</v>
      </c>
      <c r="G79" s="4">
        <v>26240.6</v>
      </c>
      <c r="H79" s="4">
        <v>26240.6</v>
      </c>
      <c r="I79" s="38"/>
      <c r="J79" s="43"/>
      <c r="K79" s="46"/>
    </row>
    <row r="80" spans="1:11" s="2" customFormat="1" ht="11.25" customHeight="1">
      <c r="A80" s="49"/>
      <c r="B80" s="52"/>
      <c r="C80" s="52"/>
      <c r="D80" s="13" t="s">
        <v>12</v>
      </c>
      <c r="E80" s="3">
        <v>0</v>
      </c>
      <c r="F80" s="3">
        <v>0</v>
      </c>
      <c r="G80" s="3">
        <v>0</v>
      </c>
      <c r="H80" s="4">
        <v>0</v>
      </c>
      <c r="I80" s="38"/>
      <c r="J80" s="43"/>
      <c r="K80" s="46"/>
    </row>
    <row r="81" spans="1:11" s="2" customFormat="1" ht="21.75" customHeight="1">
      <c r="A81" s="50"/>
      <c r="B81" s="53"/>
      <c r="C81" s="53"/>
      <c r="D81" s="13" t="s">
        <v>13</v>
      </c>
      <c r="E81" s="3">
        <v>0</v>
      </c>
      <c r="F81" s="3">
        <v>0</v>
      </c>
      <c r="G81" s="3">
        <v>0</v>
      </c>
      <c r="H81" s="4">
        <v>0</v>
      </c>
      <c r="I81" s="39"/>
      <c r="J81" s="44"/>
      <c r="K81" s="47"/>
    </row>
    <row r="82" spans="1:11" s="2" customFormat="1" ht="11.25" customHeight="1">
      <c r="A82" s="48" t="s">
        <v>299</v>
      </c>
      <c r="B82" s="51" t="s">
        <v>52</v>
      </c>
      <c r="C82" s="51" t="s">
        <v>25</v>
      </c>
      <c r="D82" s="13" t="s">
        <v>15</v>
      </c>
      <c r="E82" s="4">
        <f>E83+E84+E85+E86</f>
        <v>4000</v>
      </c>
      <c r="F82" s="4">
        <f>F83+F84+F85+F86</f>
        <v>3600</v>
      </c>
      <c r="G82" s="4">
        <f>G83+G84+G85+G86</f>
        <v>1558</v>
      </c>
      <c r="H82" s="4">
        <f>H83+H84+H85+H86</f>
        <v>1558</v>
      </c>
      <c r="I82" s="37" t="s">
        <v>438</v>
      </c>
      <c r="J82" s="37" t="s">
        <v>203</v>
      </c>
      <c r="K82" s="45" t="s">
        <v>200</v>
      </c>
    </row>
    <row r="83" spans="1:11" s="2" customFormat="1" ht="11.25" customHeight="1">
      <c r="A83" s="49"/>
      <c r="B83" s="52"/>
      <c r="C83" s="52"/>
      <c r="D83" s="13" t="s">
        <v>10</v>
      </c>
      <c r="E83" s="3">
        <v>0</v>
      </c>
      <c r="F83" s="3">
        <v>0</v>
      </c>
      <c r="G83" s="3">
        <v>0</v>
      </c>
      <c r="H83" s="4">
        <v>0</v>
      </c>
      <c r="I83" s="38"/>
      <c r="J83" s="38"/>
      <c r="K83" s="46"/>
    </row>
    <row r="84" spans="1:11" s="2" customFormat="1" ht="11.25" customHeight="1">
      <c r="A84" s="49"/>
      <c r="B84" s="52"/>
      <c r="C84" s="52"/>
      <c r="D84" s="13" t="s">
        <v>11</v>
      </c>
      <c r="E84" s="4">
        <v>4000</v>
      </c>
      <c r="F84" s="4">
        <v>3600</v>
      </c>
      <c r="G84" s="4">
        <v>1558</v>
      </c>
      <c r="H84" s="4">
        <v>1558</v>
      </c>
      <c r="I84" s="38"/>
      <c r="J84" s="38"/>
      <c r="K84" s="46"/>
    </row>
    <row r="85" spans="1:11" s="2" customFormat="1" ht="11.25" customHeight="1">
      <c r="A85" s="49"/>
      <c r="B85" s="52"/>
      <c r="C85" s="52"/>
      <c r="D85" s="13" t="s">
        <v>12</v>
      </c>
      <c r="E85" s="3">
        <v>0</v>
      </c>
      <c r="F85" s="3">
        <v>0</v>
      </c>
      <c r="G85" s="3">
        <v>0</v>
      </c>
      <c r="H85" s="4">
        <v>0</v>
      </c>
      <c r="I85" s="38"/>
      <c r="J85" s="38"/>
      <c r="K85" s="46"/>
    </row>
    <row r="86" spans="1:11" s="2" customFormat="1" ht="18" customHeight="1">
      <c r="A86" s="50"/>
      <c r="B86" s="53"/>
      <c r="C86" s="53"/>
      <c r="D86" s="13" t="s">
        <v>13</v>
      </c>
      <c r="E86" s="3">
        <v>0</v>
      </c>
      <c r="F86" s="3">
        <v>0</v>
      </c>
      <c r="G86" s="3">
        <v>0</v>
      </c>
      <c r="H86" s="4">
        <v>0</v>
      </c>
      <c r="I86" s="39"/>
      <c r="J86" s="39"/>
      <c r="K86" s="47"/>
    </row>
    <row r="87" spans="1:11" s="2" customFormat="1" ht="11.25" customHeight="1">
      <c r="A87" s="48" t="s">
        <v>300</v>
      </c>
      <c r="B87" s="51" t="s">
        <v>122</v>
      </c>
      <c r="C87" s="51" t="s">
        <v>25</v>
      </c>
      <c r="D87" s="13" t="s">
        <v>15</v>
      </c>
      <c r="E87" s="3">
        <f>E88+E89+E90+E91</f>
        <v>0</v>
      </c>
      <c r="F87" s="3">
        <f>F88+F89+F90+F91</f>
        <v>0</v>
      </c>
      <c r="G87" s="3">
        <f>G88+G89+G90+G91</f>
        <v>0</v>
      </c>
      <c r="H87" s="3">
        <f>H88+H89+H90+H91</f>
        <v>0</v>
      </c>
      <c r="I87" s="68" t="s">
        <v>200</v>
      </c>
      <c r="J87" s="37" t="s">
        <v>489</v>
      </c>
      <c r="K87" s="45" t="s">
        <v>200</v>
      </c>
    </row>
    <row r="88" spans="1:11" s="2" customFormat="1" ht="11.25" customHeight="1">
      <c r="A88" s="49"/>
      <c r="B88" s="52"/>
      <c r="C88" s="52"/>
      <c r="D88" s="13" t="s">
        <v>10</v>
      </c>
      <c r="E88" s="3">
        <v>0</v>
      </c>
      <c r="F88" s="3">
        <v>0</v>
      </c>
      <c r="G88" s="3">
        <v>0</v>
      </c>
      <c r="H88" s="3">
        <v>0</v>
      </c>
      <c r="I88" s="74"/>
      <c r="J88" s="38"/>
      <c r="K88" s="46"/>
    </row>
    <row r="89" spans="1:11" s="2" customFormat="1" ht="11.25" customHeight="1">
      <c r="A89" s="49"/>
      <c r="B89" s="52"/>
      <c r="C89" s="52"/>
      <c r="D89" s="13" t="s">
        <v>11</v>
      </c>
      <c r="E89" s="3">
        <v>0</v>
      </c>
      <c r="F89" s="3">
        <v>0</v>
      </c>
      <c r="G89" s="3">
        <v>0</v>
      </c>
      <c r="H89" s="3">
        <v>0</v>
      </c>
      <c r="I89" s="74"/>
      <c r="J89" s="38"/>
      <c r="K89" s="46"/>
    </row>
    <row r="90" spans="1:11" s="2" customFormat="1" ht="11.25" customHeight="1">
      <c r="A90" s="49"/>
      <c r="B90" s="52"/>
      <c r="C90" s="52"/>
      <c r="D90" s="13" t="s">
        <v>12</v>
      </c>
      <c r="E90" s="3">
        <v>0</v>
      </c>
      <c r="F90" s="3">
        <v>0</v>
      </c>
      <c r="G90" s="3">
        <v>0</v>
      </c>
      <c r="H90" s="3">
        <v>0</v>
      </c>
      <c r="I90" s="74"/>
      <c r="J90" s="38"/>
      <c r="K90" s="46"/>
    </row>
    <row r="91" spans="1:11" s="2" customFormat="1" ht="17.25" customHeight="1">
      <c r="A91" s="50"/>
      <c r="B91" s="53"/>
      <c r="C91" s="53"/>
      <c r="D91" s="13" t="s">
        <v>13</v>
      </c>
      <c r="E91" s="3">
        <v>0</v>
      </c>
      <c r="F91" s="3">
        <v>0</v>
      </c>
      <c r="G91" s="3">
        <v>0</v>
      </c>
      <c r="H91" s="3">
        <v>0</v>
      </c>
      <c r="I91" s="75"/>
      <c r="J91" s="39"/>
      <c r="K91" s="47"/>
    </row>
    <row r="92" spans="1:11" s="2" customFormat="1" ht="11.25" customHeight="1">
      <c r="A92" s="48" t="s">
        <v>301</v>
      </c>
      <c r="B92" s="51" t="s">
        <v>53</v>
      </c>
      <c r="C92" s="51" t="s">
        <v>25</v>
      </c>
      <c r="D92" s="13" t="s">
        <v>15</v>
      </c>
      <c r="E92" s="4">
        <f>E93+E94+E95+E96</f>
        <v>600</v>
      </c>
      <c r="F92" s="4">
        <f>F93+F94+F95+F96</f>
        <v>1000</v>
      </c>
      <c r="G92" s="4">
        <f>G93+G94+G95+G96</f>
        <v>937.6</v>
      </c>
      <c r="H92" s="4">
        <f>H93+H94+H95+H96</f>
        <v>937.6</v>
      </c>
      <c r="I92" s="37" t="s">
        <v>438</v>
      </c>
      <c r="J92" s="37" t="s">
        <v>568</v>
      </c>
      <c r="K92" s="45" t="s">
        <v>200</v>
      </c>
    </row>
    <row r="93" spans="1:11" s="2" customFormat="1" ht="11.25" customHeight="1">
      <c r="A93" s="49"/>
      <c r="B93" s="52"/>
      <c r="C93" s="52"/>
      <c r="D93" s="13" t="s">
        <v>10</v>
      </c>
      <c r="E93" s="4">
        <v>0</v>
      </c>
      <c r="F93" s="3">
        <v>0</v>
      </c>
      <c r="G93" s="3">
        <v>0</v>
      </c>
      <c r="H93" s="4">
        <v>0</v>
      </c>
      <c r="I93" s="38"/>
      <c r="J93" s="38"/>
      <c r="K93" s="46"/>
    </row>
    <row r="94" spans="1:11" s="2" customFormat="1" ht="11.25" customHeight="1">
      <c r="A94" s="49"/>
      <c r="B94" s="52"/>
      <c r="C94" s="52"/>
      <c r="D94" s="13" t="s">
        <v>11</v>
      </c>
      <c r="E94" s="4">
        <v>0</v>
      </c>
      <c r="F94" s="4">
        <v>1000</v>
      </c>
      <c r="G94" s="4">
        <v>558.1</v>
      </c>
      <c r="H94" s="4">
        <v>558.1</v>
      </c>
      <c r="I94" s="38"/>
      <c r="J94" s="38"/>
      <c r="K94" s="46"/>
    </row>
    <row r="95" spans="1:11" s="2" customFormat="1" ht="11.25" customHeight="1">
      <c r="A95" s="49"/>
      <c r="B95" s="52"/>
      <c r="C95" s="52"/>
      <c r="D95" s="13" t="s">
        <v>12</v>
      </c>
      <c r="E95" s="4">
        <v>0</v>
      </c>
      <c r="F95" s="3">
        <v>0</v>
      </c>
      <c r="G95" s="3">
        <v>0</v>
      </c>
      <c r="H95" s="4">
        <v>0</v>
      </c>
      <c r="I95" s="38"/>
      <c r="J95" s="38"/>
      <c r="K95" s="46"/>
    </row>
    <row r="96" spans="1:11" s="2" customFormat="1" ht="24.75" customHeight="1">
      <c r="A96" s="50"/>
      <c r="B96" s="53"/>
      <c r="C96" s="53"/>
      <c r="D96" s="13" t="s">
        <v>13</v>
      </c>
      <c r="E96" s="4">
        <v>600</v>
      </c>
      <c r="F96" s="3">
        <v>0</v>
      </c>
      <c r="G96" s="3">
        <v>379.5</v>
      </c>
      <c r="H96" s="4">
        <v>379.5</v>
      </c>
      <c r="I96" s="39"/>
      <c r="J96" s="39"/>
      <c r="K96" s="47"/>
    </row>
    <row r="97" spans="1:11" s="2" customFormat="1" ht="11.25" customHeight="1">
      <c r="A97" s="48" t="s">
        <v>302</v>
      </c>
      <c r="B97" s="51" t="s">
        <v>54</v>
      </c>
      <c r="C97" s="51" t="s">
        <v>369</v>
      </c>
      <c r="D97" s="13" t="s">
        <v>15</v>
      </c>
      <c r="E97" s="4">
        <f>E98+E99+E100+E101</f>
        <v>459069.7</v>
      </c>
      <c r="F97" s="4">
        <f>F98+F99+F100+F101</f>
        <v>450857.7</v>
      </c>
      <c r="G97" s="4">
        <f>G98+G99+G100+G101</f>
        <v>200174</v>
      </c>
      <c r="H97" s="4">
        <f>H98+H99+H100+H101</f>
        <v>200174</v>
      </c>
      <c r="I97" s="68" t="s">
        <v>200</v>
      </c>
      <c r="J97" s="76" t="s">
        <v>200</v>
      </c>
      <c r="K97" s="45" t="s">
        <v>200</v>
      </c>
    </row>
    <row r="98" spans="1:11" s="2" customFormat="1" ht="11.25" customHeight="1">
      <c r="A98" s="49"/>
      <c r="B98" s="52"/>
      <c r="C98" s="52"/>
      <c r="D98" s="13" t="s">
        <v>10</v>
      </c>
      <c r="E98" s="4">
        <f>E103+E108+E113+E118+E123+E128</f>
        <v>0</v>
      </c>
      <c r="F98" s="4">
        <f t="shared" ref="F98:G98" si="9">F103+F108+F113+F118+F123+F128</f>
        <v>0</v>
      </c>
      <c r="G98" s="4">
        <f t="shared" si="9"/>
        <v>0</v>
      </c>
      <c r="H98" s="4">
        <f>H103+H108+H113+H118+H123+H128</f>
        <v>0</v>
      </c>
      <c r="I98" s="74"/>
      <c r="J98" s="77"/>
      <c r="K98" s="46"/>
    </row>
    <row r="99" spans="1:11" s="2" customFormat="1" ht="11.25" customHeight="1">
      <c r="A99" s="49"/>
      <c r="B99" s="52"/>
      <c r="C99" s="52"/>
      <c r="D99" s="13" t="s">
        <v>11</v>
      </c>
      <c r="E99" s="4">
        <f t="shared" ref="E99:H101" si="10">E104+E109+E114+E119+E124+E129</f>
        <v>459069.7</v>
      </c>
      <c r="F99" s="4">
        <f t="shared" si="10"/>
        <v>450857.7</v>
      </c>
      <c r="G99" s="4">
        <f t="shared" si="10"/>
        <v>200174</v>
      </c>
      <c r="H99" s="4">
        <f t="shared" si="10"/>
        <v>200174</v>
      </c>
      <c r="I99" s="74"/>
      <c r="J99" s="77"/>
      <c r="K99" s="46"/>
    </row>
    <row r="100" spans="1:11" s="2" customFormat="1" ht="11.25" customHeight="1">
      <c r="A100" s="49"/>
      <c r="B100" s="52"/>
      <c r="C100" s="52"/>
      <c r="D100" s="13" t="s">
        <v>12</v>
      </c>
      <c r="E100" s="4">
        <f t="shared" si="10"/>
        <v>0</v>
      </c>
      <c r="F100" s="4">
        <f t="shared" si="10"/>
        <v>0</v>
      </c>
      <c r="G100" s="4">
        <f t="shared" si="10"/>
        <v>0</v>
      </c>
      <c r="H100" s="4">
        <f t="shared" si="10"/>
        <v>0</v>
      </c>
      <c r="I100" s="74"/>
      <c r="J100" s="77"/>
      <c r="K100" s="46"/>
    </row>
    <row r="101" spans="1:11" s="2" customFormat="1" ht="16.5" customHeight="1">
      <c r="A101" s="50"/>
      <c r="B101" s="53"/>
      <c r="C101" s="53"/>
      <c r="D101" s="13" t="s">
        <v>13</v>
      </c>
      <c r="E101" s="4">
        <f t="shared" si="10"/>
        <v>0</v>
      </c>
      <c r="F101" s="4">
        <f t="shared" si="10"/>
        <v>0</v>
      </c>
      <c r="G101" s="4">
        <f t="shared" si="10"/>
        <v>0</v>
      </c>
      <c r="H101" s="4">
        <f t="shared" si="10"/>
        <v>0</v>
      </c>
      <c r="I101" s="75"/>
      <c r="J101" s="78"/>
      <c r="K101" s="47"/>
    </row>
    <row r="102" spans="1:11" s="2" customFormat="1" ht="11.25" customHeight="1">
      <c r="A102" s="48" t="s">
        <v>303</v>
      </c>
      <c r="B102" s="51" t="s">
        <v>55</v>
      </c>
      <c r="C102" s="51" t="s">
        <v>371</v>
      </c>
      <c r="D102" s="13" t="s">
        <v>15</v>
      </c>
      <c r="E102" s="3">
        <f>E103+E104+E105+E106</f>
        <v>0</v>
      </c>
      <c r="F102" s="3">
        <f>F103+F104+F105+F106</f>
        <v>0</v>
      </c>
      <c r="G102" s="3">
        <f>G103+G104+G105+G106</f>
        <v>0</v>
      </c>
      <c r="H102" s="3">
        <f>H103+H104+H105+H106</f>
        <v>0</v>
      </c>
      <c r="I102" s="68" t="s">
        <v>200</v>
      </c>
      <c r="J102" s="37" t="s">
        <v>489</v>
      </c>
      <c r="K102" s="45" t="s">
        <v>200</v>
      </c>
    </row>
    <row r="103" spans="1:11" s="2" customFormat="1" ht="11.25" customHeight="1">
      <c r="A103" s="49"/>
      <c r="B103" s="52"/>
      <c r="C103" s="52"/>
      <c r="D103" s="13" t="s">
        <v>10</v>
      </c>
      <c r="E103" s="3">
        <v>0</v>
      </c>
      <c r="F103" s="3">
        <v>0</v>
      </c>
      <c r="G103" s="3">
        <v>0</v>
      </c>
      <c r="H103" s="3">
        <v>0</v>
      </c>
      <c r="I103" s="74"/>
      <c r="J103" s="38"/>
      <c r="K103" s="46"/>
    </row>
    <row r="104" spans="1:11" s="2" customFormat="1" ht="11.25" customHeight="1">
      <c r="A104" s="49"/>
      <c r="B104" s="52"/>
      <c r="C104" s="52"/>
      <c r="D104" s="13" t="s">
        <v>11</v>
      </c>
      <c r="E104" s="3">
        <v>0</v>
      </c>
      <c r="F104" s="3">
        <v>0</v>
      </c>
      <c r="G104" s="3">
        <v>0</v>
      </c>
      <c r="H104" s="3">
        <v>0</v>
      </c>
      <c r="I104" s="74"/>
      <c r="J104" s="38"/>
      <c r="K104" s="46"/>
    </row>
    <row r="105" spans="1:11" s="2" customFormat="1" ht="11.25" customHeight="1">
      <c r="A105" s="49"/>
      <c r="B105" s="52"/>
      <c r="C105" s="52"/>
      <c r="D105" s="13" t="s">
        <v>12</v>
      </c>
      <c r="E105" s="3">
        <v>0</v>
      </c>
      <c r="F105" s="3">
        <v>0</v>
      </c>
      <c r="G105" s="3">
        <v>0</v>
      </c>
      <c r="H105" s="3">
        <v>0</v>
      </c>
      <c r="I105" s="74"/>
      <c r="J105" s="38"/>
      <c r="K105" s="46"/>
    </row>
    <row r="106" spans="1:11" s="2" customFormat="1" ht="39.75" customHeight="1">
      <c r="A106" s="50"/>
      <c r="B106" s="53"/>
      <c r="C106" s="53"/>
      <c r="D106" s="13" t="s">
        <v>13</v>
      </c>
      <c r="E106" s="3">
        <v>0</v>
      </c>
      <c r="F106" s="3">
        <v>0</v>
      </c>
      <c r="G106" s="3">
        <v>0</v>
      </c>
      <c r="H106" s="3">
        <v>0</v>
      </c>
      <c r="I106" s="75"/>
      <c r="J106" s="39"/>
      <c r="K106" s="47"/>
    </row>
    <row r="107" spans="1:11" s="2" customFormat="1" ht="11.25" customHeight="1">
      <c r="A107" s="48" t="s">
        <v>304</v>
      </c>
      <c r="B107" s="51" t="s">
        <v>56</v>
      </c>
      <c r="C107" s="51" t="s">
        <v>25</v>
      </c>
      <c r="D107" s="13" t="s">
        <v>15</v>
      </c>
      <c r="E107" s="4">
        <f>E108+E109+E110+E111</f>
        <v>0</v>
      </c>
      <c r="F107" s="4">
        <f>F108+F109+F110+F111</f>
        <v>0</v>
      </c>
      <c r="G107" s="3">
        <f>G108+G109+G110+G111</f>
        <v>0</v>
      </c>
      <c r="H107" s="4">
        <f>H108+H109+H110+H111</f>
        <v>0</v>
      </c>
      <c r="I107" s="68" t="s">
        <v>200</v>
      </c>
      <c r="J107" s="37" t="s">
        <v>489</v>
      </c>
      <c r="K107" s="45" t="s">
        <v>200</v>
      </c>
    </row>
    <row r="108" spans="1:11" s="2" customFormat="1" ht="11.25" customHeight="1">
      <c r="A108" s="49"/>
      <c r="B108" s="52"/>
      <c r="C108" s="52"/>
      <c r="D108" s="13" t="s">
        <v>10</v>
      </c>
      <c r="E108" s="4">
        <v>0</v>
      </c>
      <c r="F108" s="3">
        <v>0</v>
      </c>
      <c r="G108" s="3">
        <v>0</v>
      </c>
      <c r="H108" s="4">
        <v>0</v>
      </c>
      <c r="I108" s="74"/>
      <c r="J108" s="38"/>
      <c r="K108" s="46"/>
    </row>
    <row r="109" spans="1:11" s="2" customFormat="1" ht="11.25" customHeight="1">
      <c r="A109" s="49"/>
      <c r="B109" s="52"/>
      <c r="C109" s="52"/>
      <c r="D109" s="13" t="s">
        <v>11</v>
      </c>
      <c r="E109" s="4">
        <v>0</v>
      </c>
      <c r="F109" s="4">
        <v>0</v>
      </c>
      <c r="G109" s="3">
        <v>0</v>
      </c>
      <c r="H109" s="4">
        <v>0</v>
      </c>
      <c r="I109" s="74"/>
      <c r="J109" s="38"/>
      <c r="K109" s="46"/>
    </row>
    <row r="110" spans="1:11" s="2" customFormat="1" ht="11.25" customHeight="1">
      <c r="A110" s="49"/>
      <c r="B110" s="52"/>
      <c r="C110" s="52"/>
      <c r="D110" s="13" t="s">
        <v>12</v>
      </c>
      <c r="E110" s="3">
        <v>0</v>
      </c>
      <c r="F110" s="3">
        <v>0</v>
      </c>
      <c r="G110" s="3">
        <v>0</v>
      </c>
      <c r="H110" s="4">
        <v>0</v>
      </c>
      <c r="I110" s="74"/>
      <c r="J110" s="38"/>
      <c r="K110" s="46"/>
    </row>
    <row r="111" spans="1:11" s="2" customFormat="1" ht="12" customHeight="1">
      <c r="A111" s="50"/>
      <c r="B111" s="53"/>
      <c r="C111" s="53"/>
      <c r="D111" s="13" t="s">
        <v>13</v>
      </c>
      <c r="E111" s="3">
        <v>0</v>
      </c>
      <c r="F111" s="3">
        <v>0</v>
      </c>
      <c r="G111" s="3">
        <v>0</v>
      </c>
      <c r="H111" s="3">
        <v>0</v>
      </c>
      <c r="I111" s="75"/>
      <c r="J111" s="39"/>
      <c r="K111" s="47"/>
    </row>
    <row r="112" spans="1:11" s="2" customFormat="1" ht="11.25" customHeight="1">
      <c r="A112" s="48" t="s">
        <v>305</v>
      </c>
      <c r="B112" s="51" t="s">
        <v>57</v>
      </c>
      <c r="C112" s="51" t="s">
        <v>25</v>
      </c>
      <c r="D112" s="13" t="s">
        <v>15</v>
      </c>
      <c r="E112" s="3">
        <f>E113+E114+E115+E116</f>
        <v>0</v>
      </c>
      <c r="F112" s="3">
        <f>F113+F114+F115+F116</f>
        <v>0</v>
      </c>
      <c r="G112" s="3">
        <f>G113+G114+G115+G116</f>
        <v>0</v>
      </c>
      <c r="H112" s="3">
        <f>H113+H114+H115+H116</f>
        <v>0</v>
      </c>
      <c r="I112" s="68" t="s">
        <v>200</v>
      </c>
      <c r="J112" s="37" t="s">
        <v>489</v>
      </c>
      <c r="K112" s="45" t="s">
        <v>200</v>
      </c>
    </row>
    <row r="113" spans="1:11" s="2" customFormat="1" ht="11.25" customHeight="1">
      <c r="A113" s="49"/>
      <c r="B113" s="52"/>
      <c r="C113" s="52"/>
      <c r="D113" s="13" t="s">
        <v>10</v>
      </c>
      <c r="E113" s="3">
        <v>0</v>
      </c>
      <c r="F113" s="3">
        <v>0</v>
      </c>
      <c r="G113" s="3">
        <v>0</v>
      </c>
      <c r="H113" s="3">
        <v>0</v>
      </c>
      <c r="I113" s="74"/>
      <c r="J113" s="38"/>
      <c r="K113" s="46"/>
    </row>
    <row r="114" spans="1:11" s="2" customFormat="1" ht="11.25" customHeight="1">
      <c r="A114" s="49"/>
      <c r="B114" s="52"/>
      <c r="C114" s="52"/>
      <c r="D114" s="13" t="s">
        <v>11</v>
      </c>
      <c r="E114" s="3">
        <v>0</v>
      </c>
      <c r="F114" s="3">
        <v>0</v>
      </c>
      <c r="G114" s="3">
        <v>0</v>
      </c>
      <c r="H114" s="3">
        <v>0</v>
      </c>
      <c r="I114" s="74"/>
      <c r="J114" s="38"/>
      <c r="K114" s="46"/>
    </row>
    <row r="115" spans="1:11" s="2" customFormat="1" ht="11.25" customHeight="1">
      <c r="A115" s="49"/>
      <c r="B115" s="52"/>
      <c r="C115" s="52"/>
      <c r="D115" s="13" t="s">
        <v>12</v>
      </c>
      <c r="E115" s="3">
        <v>0</v>
      </c>
      <c r="F115" s="3">
        <v>0</v>
      </c>
      <c r="G115" s="3">
        <v>0</v>
      </c>
      <c r="H115" s="3">
        <v>0</v>
      </c>
      <c r="I115" s="74"/>
      <c r="J115" s="38"/>
      <c r="K115" s="46"/>
    </row>
    <row r="116" spans="1:11" s="2" customFormat="1" ht="14.25" customHeight="1">
      <c r="A116" s="50"/>
      <c r="B116" s="53"/>
      <c r="C116" s="53"/>
      <c r="D116" s="13" t="s">
        <v>13</v>
      </c>
      <c r="E116" s="3">
        <v>0</v>
      </c>
      <c r="F116" s="3">
        <v>0</v>
      </c>
      <c r="G116" s="3">
        <v>0</v>
      </c>
      <c r="H116" s="3">
        <v>0</v>
      </c>
      <c r="I116" s="75"/>
      <c r="J116" s="39"/>
      <c r="K116" s="47"/>
    </row>
    <row r="117" spans="1:11" s="2" customFormat="1" ht="11.25" customHeight="1">
      <c r="A117" s="48" t="s">
        <v>306</v>
      </c>
      <c r="B117" s="51" t="s">
        <v>58</v>
      </c>
      <c r="C117" s="51" t="s">
        <v>25</v>
      </c>
      <c r="D117" s="13" t="s">
        <v>15</v>
      </c>
      <c r="E117" s="3">
        <f>E118+E119+E120+E121</f>
        <v>0</v>
      </c>
      <c r="F117" s="3">
        <f>F118+F119+F120+F121</f>
        <v>0</v>
      </c>
      <c r="G117" s="3">
        <f>G118+G119+G120+G121</f>
        <v>0</v>
      </c>
      <c r="H117" s="3">
        <f>H118+H119+H120+H121</f>
        <v>0</v>
      </c>
      <c r="I117" s="68" t="s">
        <v>200</v>
      </c>
      <c r="J117" s="37" t="s">
        <v>489</v>
      </c>
      <c r="K117" s="45" t="s">
        <v>200</v>
      </c>
    </row>
    <row r="118" spans="1:11" s="2" customFormat="1" ht="11.25" customHeight="1">
      <c r="A118" s="49"/>
      <c r="B118" s="52"/>
      <c r="C118" s="52"/>
      <c r="D118" s="13" t="s">
        <v>10</v>
      </c>
      <c r="E118" s="3">
        <v>0</v>
      </c>
      <c r="F118" s="3">
        <v>0</v>
      </c>
      <c r="G118" s="3">
        <v>0</v>
      </c>
      <c r="H118" s="3">
        <v>0</v>
      </c>
      <c r="I118" s="74"/>
      <c r="J118" s="38"/>
      <c r="K118" s="46"/>
    </row>
    <row r="119" spans="1:11" s="2" customFormat="1" ht="11.25" customHeight="1">
      <c r="A119" s="49"/>
      <c r="B119" s="52"/>
      <c r="C119" s="52"/>
      <c r="D119" s="13" t="s">
        <v>11</v>
      </c>
      <c r="E119" s="3">
        <v>0</v>
      </c>
      <c r="F119" s="3">
        <v>0</v>
      </c>
      <c r="G119" s="3">
        <v>0</v>
      </c>
      <c r="H119" s="3">
        <v>0</v>
      </c>
      <c r="I119" s="74"/>
      <c r="J119" s="38"/>
      <c r="K119" s="46"/>
    </row>
    <row r="120" spans="1:11" s="2" customFormat="1" ht="11.25" customHeight="1">
      <c r="A120" s="49"/>
      <c r="B120" s="52"/>
      <c r="C120" s="52"/>
      <c r="D120" s="13" t="s">
        <v>12</v>
      </c>
      <c r="E120" s="3">
        <v>0</v>
      </c>
      <c r="F120" s="3">
        <v>0</v>
      </c>
      <c r="G120" s="3">
        <v>0</v>
      </c>
      <c r="H120" s="3">
        <v>0</v>
      </c>
      <c r="I120" s="74"/>
      <c r="J120" s="38"/>
      <c r="K120" s="46"/>
    </row>
    <row r="121" spans="1:11" s="2" customFormat="1" ht="11.25" customHeight="1">
      <c r="A121" s="50"/>
      <c r="B121" s="53"/>
      <c r="C121" s="53"/>
      <c r="D121" s="13" t="s">
        <v>13</v>
      </c>
      <c r="E121" s="3">
        <v>0</v>
      </c>
      <c r="F121" s="3">
        <v>0</v>
      </c>
      <c r="G121" s="3">
        <v>0</v>
      </c>
      <c r="H121" s="3">
        <v>0</v>
      </c>
      <c r="I121" s="75"/>
      <c r="J121" s="39"/>
      <c r="K121" s="47"/>
    </row>
    <row r="122" spans="1:11" s="2" customFormat="1" ht="11.25" customHeight="1">
      <c r="A122" s="48" t="s">
        <v>307</v>
      </c>
      <c r="B122" s="51" t="s">
        <v>59</v>
      </c>
      <c r="C122" s="51" t="s">
        <v>25</v>
      </c>
      <c r="D122" s="13" t="s">
        <v>15</v>
      </c>
      <c r="E122" s="3">
        <f>E123+E124+E125+E126</f>
        <v>0</v>
      </c>
      <c r="F122" s="3">
        <f>F123+F124+F125+F126</f>
        <v>0</v>
      </c>
      <c r="G122" s="3">
        <f>G123+G124+G125+G126</f>
        <v>0</v>
      </c>
      <c r="H122" s="3">
        <f>H123+H124+H125+H126</f>
        <v>0</v>
      </c>
      <c r="I122" s="68" t="s">
        <v>200</v>
      </c>
      <c r="J122" s="37" t="s">
        <v>489</v>
      </c>
      <c r="K122" s="45" t="s">
        <v>200</v>
      </c>
    </row>
    <row r="123" spans="1:11" s="2" customFormat="1" ht="11.25" customHeight="1">
      <c r="A123" s="49"/>
      <c r="B123" s="52"/>
      <c r="C123" s="52"/>
      <c r="D123" s="13" t="s">
        <v>10</v>
      </c>
      <c r="E123" s="3">
        <v>0</v>
      </c>
      <c r="F123" s="3">
        <v>0</v>
      </c>
      <c r="G123" s="3">
        <v>0</v>
      </c>
      <c r="H123" s="3">
        <v>0</v>
      </c>
      <c r="I123" s="74"/>
      <c r="J123" s="38"/>
      <c r="K123" s="46"/>
    </row>
    <row r="124" spans="1:11" s="2" customFormat="1" ht="11.25" customHeight="1">
      <c r="A124" s="49"/>
      <c r="B124" s="52"/>
      <c r="C124" s="52"/>
      <c r="D124" s="13" t="s">
        <v>11</v>
      </c>
      <c r="E124" s="3">
        <v>0</v>
      </c>
      <c r="F124" s="3">
        <v>0</v>
      </c>
      <c r="G124" s="3">
        <v>0</v>
      </c>
      <c r="H124" s="3">
        <v>0</v>
      </c>
      <c r="I124" s="74"/>
      <c r="J124" s="38"/>
      <c r="K124" s="46"/>
    </row>
    <row r="125" spans="1:11" s="2" customFormat="1" ht="11.25" customHeight="1">
      <c r="A125" s="49"/>
      <c r="B125" s="52"/>
      <c r="C125" s="52"/>
      <c r="D125" s="13" t="s">
        <v>12</v>
      </c>
      <c r="E125" s="3">
        <v>0</v>
      </c>
      <c r="F125" s="3">
        <v>0</v>
      </c>
      <c r="G125" s="3">
        <v>0</v>
      </c>
      <c r="H125" s="3">
        <v>0</v>
      </c>
      <c r="I125" s="74"/>
      <c r="J125" s="38"/>
      <c r="K125" s="46"/>
    </row>
    <row r="126" spans="1:11" s="2" customFormat="1" ht="14.25" customHeight="1">
      <c r="A126" s="50"/>
      <c r="B126" s="53"/>
      <c r="C126" s="53"/>
      <c r="D126" s="13" t="s">
        <v>13</v>
      </c>
      <c r="E126" s="3">
        <v>0</v>
      </c>
      <c r="F126" s="3">
        <v>0</v>
      </c>
      <c r="G126" s="3">
        <v>0</v>
      </c>
      <c r="H126" s="3">
        <v>0</v>
      </c>
      <c r="I126" s="75"/>
      <c r="J126" s="39"/>
      <c r="K126" s="47"/>
    </row>
    <row r="127" spans="1:11" s="2" customFormat="1" ht="11.25" customHeight="1">
      <c r="A127" s="48" t="s">
        <v>308</v>
      </c>
      <c r="B127" s="51" t="s">
        <v>60</v>
      </c>
      <c r="C127" s="51" t="s">
        <v>25</v>
      </c>
      <c r="D127" s="13" t="s">
        <v>15</v>
      </c>
      <c r="E127" s="4">
        <f>E128+E129+E130+E131</f>
        <v>459069.7</v>
      </c>
      <c r="F127" s="4">
        <f>F128+F129+F130+F131</f>
        <v>450857.7</v>
      </c>
      <c r="G127" s="4">
        <f>G128+G129+G130+G131</f>
        <v>200174</v>
      </c>
      <c r="H127" s="4">
        <f>H128+H129+H130+H131</f>
        <v>200174</v>
      </c>
      <c r="I127" s="37" t="s">
        <v>440</v>
      </c>
      <c r="J127" s="37" t="s">
        <v>569</v>
      </c>
      <c r="K127" s="45" t="s">
        <v>200</v>
      </c>
    </row>
    <row r="128" spans="1:11" s="2" customFormat="1" ht="11.25" customHeight="1">
      <c r="A128" s="49"/>
      <c r="B128" s="52"/>
      <c r="C128" s="52"/>
      <c r="D128" s="13" t="s">
        <v>10</v>
      </c>
      <c r="E128" s="3">
        <v>0</v>
      </c>
      <c r="F128" s="3">
        <v>0</v>
      </c>
      <c r="G128" s="3">
        <v>0</v>
      </c>
      <c r="H128" s="4">
        <v>0</v>
      </c>
      <c r="I128" s="38"/>
      <c r="J128" s="38"/>
      <c r="K128" s="46"/>
    </row>
    <row r="129" spans="1:11" s="2" customFormat="1" ht="11.25" customHeight="1">
      <c r="A129" s="49"/>
      <c r="B129" s="52"/>
      <c r="C129" s="52"/>
      <c r="D129" s="13" t="s">
        <v>11</v>
      </c>
      <c r="E129" s="4">
        <v>459069.7</v>
      </c>
      <c r="F129" s="4">
        <v>450857.7</v>
      </c>
      <c r="G129" s="4">
        <v>200174</v>
      </c>
      <c r="H129" s="4">
        <v>200174</v>
      </c>
      <c r="I129" s="38"/>
      <c r="J129" s="38"/>
      <c r="K129" s="46"/>
    </row>
    <row r="130" spans="1:11" s="2" customFormat="1" ht="11.25" customHeight="1">
      <c r="A130" s="49"/>
      <c r="B130" s="52"/>
      <c r="C130" s="52"/>
      <c r="D130" s="13" t="s">
        <v>12</v>
      </c>
      <c r="E130" s="3">
        <v>0</v>
      </c>
      <c r="F130" s="3">
        <v>0</v>
      </c>
      <c r="G130" s="3">
        <v>0</v>
      </c>
      <c r="H130" s="4">
        <v>0</v>
      </c>
      <c r="I130" s="38"/>
      <c r="J130" s="38"/>
      <c r="K130" s="46"/>
    </row>
    <row r="131" spans="1:11" s="2" customFormat="1" ht="129.75" customHeight="1">
      <c r="A131" s="50"/>
      <c r="B131" s="53"/>
      <c r="C131" s="53"/>
      <c r="D131" s="13" t="s">
        <v>13</v>
      </c>
      <c r="E131" s="3">
        <v>0</v>
      </c>
      <c r="F131" s="3">
        <v>0</v>
      </c>
      <c r="G131" s="3">
        <v>0</v>
      </c>
      <c r="H131" s="4">
        <v>0</v>
      </c>
      <c r="I131" s="39"/>
      <c r="J131" s="39"/>
      <c r="K131" s="47"/>
    </row>
    <row r="132" spans="1:11" s="2" customFormat="1" ht="11.25" customHeight="1">
      <c r="A132" s="48" t="s">
        <v>309</v>
      </c>
      <c r="B132" s="51" t="s">
        <v>61</v>
      </c>
      <c r="C132" s="51" t="s">
        <v>25</v>
      </c>
      <c r="D132" s="13" t="s">
        <v>15</v>
      </c>
      <c r="E132" s="4">
        <f>E133+E134+E135+E136</f>
        <v>75355.899999999994</v>
      </c>
      <c r="F132" s="4">
        <f>F133+F134+F135+F136</f>
        <v>42041.9</v>
      </c>
      <c r="G132" s="4">
        <f>G133+G134+G135+G136</f>
        <v>0</v>
      </c>
      <c r="H132" s="4">
        <f>H133+H134+H135+H136</f>
        <v>0</v>
      </c>
      <c r="I132" s="68" t="s">
        <v>200</v>
      </c>
      <c r="J132" s="45" t="s">
        <v>200</v>
      </c>
      <c r="K132" s="45" t="s">
        <v>200</v>
      </c>
    </row>
    <row r="133" spans="1:11" s="2" customFormat="1" ht="11.25" customHeight="1">
      <c r="A133" s="49"/>
      <c r="B133" s="52"/>
      <c r="C133" s="52"/>
      <c r="D133" s="13" t="s">
        <v>10</v>
      </c>
      <c r="E133" s="4">
        <f>E138+E143+E148+E153</f>
        <v>0</v>
      </c>
      <c r="F133" s="3">
        <f t="shared" ref="F133:G136" si="11">F138+F143+F148+F153</f>
        <v>0</v>
      </c>
      <c r="G133" s="3">
        <f t="shared" si="11"/>
        <v>0</v>
      </c>
      <c r="H133" s="4">
        <f>H138+H143+H148+H153</f>
        <v>0</v>
      </c>
      <c r="I133" s="74"/>
      <c r="J133" s="46"/>
      <c r="K133" s="46"/>
    </row>
    <row r="134" spans="1:11" s="2" customFormat="1" ht="11.25" customHeight="1">
      <c r="A134" s="49"/>
      <c r="B134" s="52"/>
      <c r="C134" s="52"/>
      <c r="D134" s="13" t="s">
        <v>11</v>
      </c>
      <c r="E134" s="4">
        <f t="shared" ref="E134:E136" si="12">E139+E144+E149+E154</f>
        <v>75355.899999999994</v>
      </c>
      <c r="F134" s="4">
        <f t="shared" si="11"/>
        <v>42041.9</v>
      </c>
      <c r="G134" s="4">
        <f t="shared" si="11"/>
        <v>0</v>
      </c>
      <c r="H134" s="4">
        <f>H139+H144+H149+H154</f>
        <v>0</v>
      </c>
      <c r="I134" s="74"/>
      <c r="J134" s="46"/>
      <c r="K134" s="46"/>
    </row>
    <row r="135" spans="1:11" s="2" customFormat="1" ht="11.25" customHeight="1">
      <c r="A135" s="49"/>
      <c r="B135" s="52"/>
      <c r="C135" s="52"/>
      <c r="D135" s="13" t="s">
        <v>12</v>
      </c>
      <c r="E135" s="4">
        <f t="shared" si="12"/>
        <v>0</v>
      </c>
      <c r="F135" s="3">
        <f t="shared" si="11"/>
        <v>0</v>
      </c>
      <c r="G135" s="3">
        <f t="shared" si="11"/>
        <v>0</v>
      </c>
      <c r="H135" s="4">
        <f>H140+H145+H150+H155</f>
        <v>0</v>
      </c>
      <c r="I135" s="74"/>
      <c r="J135" s="46"/>
      <c r="K135" s="46"/>
    </row>
    <row r="136" spans="1:11" s="2" customFormat="1" ht="13.5" customHeight="1">
      <c r="A136" s="50"/>
      <c r="B136" s="53"/>
      <c r="C136" s="53"/>
      <c r="D136" s="13" t="s">
        <v>13</v>
      </c>
      <c r="E136" s="4">
        <f t="shared" si="12"/>
        <v>0</v>
      </c>
      <c r="F136" s="3">
        <f t="shared" si="11"/>
        <v>0</v>
      </c>
      <c r="G136" s="3">
        <f t="shared" si="11"/>
        <v>0</v>
      </c>
      <c r="H136" s="4">
        <f>H141+H146+H151+H156</f>
        <v>0</v>
      </c>
      <c r="I136" s="75"/>
      <c r="J136" s="47"/>
      <c r="K136" s="47"/>
    </row>
    <row r="137" spans="1:11" s="2" customFormat="1" ht="11.25" customHeight="1">
      <c r="A137" s="48" t="s">
        <v>310</v>
      </c>
      <c r="B137" s="51" t="s">
        <v>62</v>
      </c>
      <c r="C137" s="51" t="s">
        <v>25</v>
      </c>
      <c r="D137" s="13" t="s">
        <v>15</v>
      </c>
      <c r="E137" s="4">
        <f>E138+E139+E140+E141</f>
        <v>75355.899999999994</v>
      </c>
      <c r="F137" s="4">
        <f>F138+F139+F140+F141</f>
        <v>42041.9</v>
      </c>
      <c r="G137" s="4">
        <f>G138+G139+G140+G141</f>
        <v>0</v>
      </c>
      <c r="H137" s="4">
        <f>H138+H139+H140+H141</f>
        <v>0</v>
      </c>
      <c r="I137" s="37" t="s">
        <v>441</v>
      </c>
      <c r="J137" s="37" t="s">
        <v>528</v>
      </c>
      <c r="K137" s="45" t="s">
        <v>200</v>
      </c>
    </row>
    <row r="138" spans="1:11" s="2" customFormat="1" ht="11.25" customHeight="1">
      <c r="A138" s="49"/>
      <c r="B138" s="52"/>
      <c r="C138" s="52"/>
      <c r="D138" s="13" t="s">
        <v>10</v>
      </c>
      <c r="E138" s="4">
        <v>0</v>
      </c>
      <c r="F138" s="3">
        <v>0</v>
      </c>
      <c r="G138" s="3">
        <v>0</v>
      </c>
      <c r="H138" s="4">
        <v>0</v>
      </c>
      <c r="I138" s="38"/>
      <c r="J138" s="38"/>
      <c r="K138" s="46"/>
    </row>
    <row r="139" spans="1:11" s="2" customFormat="1" ht="11.25" customHeight="1">
      <c r="A139" s="49"/>
      <c r="B139" s="52"/>
      <c r="C139" s="52"/>
      <c r="D139" s="13" t="s">
        <v>11</v>
      </c>
      <c r="E139" s="4">
        <v>75355.899999999994</v>
      </c>
      <c r="F139" s="4">
        <v>42041.9</v>
      </c>
      <c r="G139" s="4">
        <v>0</v>
      </c>
      <c r="H139" s="4">
        <v>0</v>
      </c>
      <c r="I139" s="38"/>
      <c r="J139" s="38"/>
      <c r="K139" s="46"/>
    </row>
    <row r="140" spans="1:11" s="2" customFormat="1" ht="11.25" customHeight="1">
      <c r="A140" s="49"/>
      <c r="B140" s="52"/>
      <c r="C140" s="52"/>
      <c r="D140" s="13" t="s">
        <v>12</v>
      </c>
      <c r="E140" s="3">
        <v>0</v>
      </c>
      <c r="F140" s="3">
        <v>0</v>
      </c>
      <c r="G140" s="3">
        <v>0</v>
      </c>
      <c r="H140" s="4">
        <v>0</v>
      </c>
      <c r="I140" s="38"/>
      <c r="J140" s="38"/>
      <c r="K140" s="46"/>
    </row>
    <row r="141" spans="1:11" s="2" customFormat="1" ht="27" customHeight="1">
      <c r="A141" s="50"/>
      <c r="B141" s="53"/>
      <c r="C141" s="53"/>
      <c r="D141" s="13" t="s">
        <v>13</v>
      </c>
      <c r="E141" s="3">
        <v>0</v>
      </c>
      <c r="F141" s="3">
        <v>0</v>
      </c>
      <c r="G141" s="3">
        <v>0</v>
      </c>
      <c r="H141" s="4">
        <v>0</v>
      </c>
      <c r="I141" s="39"/>
      <c r="J141" s="39"/>
      <c r="K141" s="47"/>
    </row>
    <row r="142" spans="1:11" s="2" customFormat="1" ht="11.25" customHeight="1">
      <c r="A142" s="48" t="s">
        <v>311</v>
      </c>
      <c r="B142" s="51" t="s">
        <v>63</v>
      </c>
      <c r="C142" s="51" t="s">
        <v>25</v>
      </c>
      <c r="D142" s="13" t="s">
        <v>15</v>
      </c>
      <c r="E142" s="3">
        <f>E143+E144+E145+E146</f>
        <v>0</v>
      </c>
      <c r="F142" s="3">
        <f>F143+F144+F145+F146</f>
        <v>0</v>
      </c>
      <c r="G142" s="3">
        <f>G143+G144+G145+G146</f>
        <v>0</v>
      </c>
      <c r="H142" s="3">
        <f>H143+H144+H145+H146</f>
        <v>0</v>
      </c>
      <c r="I142" s="68" t="s">
        <v>200</v>
      </c>
      <c r="J142" s="37" t="s">
        <v>489</v>
      </c>
      <c r="K142" s="45" t="s">
        <v>200</v>
      </c>
    </row>
    <row r="143" spans="1:11" s="2" customFormat="1" ht="11.25" customHeight="1">
      <c r="A143" s="49"/>
      <c r="B143" s="52"/>
      <c r="C143" s="52"/>
      <c r="D143" s="13" t="s">
        <v>10</v>
      </c>
      <c r="E143" s="3">
        <v>0</v>
      </c>
      <c r="F143" s="3">
        <v>0</v>
      </c>
      <c r="G143" s="3">
        <v>0</v>
      </c>
      <c r="H143" s="3">
        <v>0</v>
      </c>
      <c r="I143" s="74"/>
      <c r="J143" s="38"/>
      <c r="K143" s="46"/>
    </row>
    <row r="144" spans="1:11" s="2" customFormat="1" ht="11.25" customHeight="1">
      <c r="A144" s="49"/>
      <c r="B144" s="52"/>
      <c r="C144" s="52"/>
      <c r="D144" s="13" t="s">
        <v>11</v>
      </c>
      <c r="E144" s="3">
        <v>0</v>
      </c>
      <c r="F144" s="3">
        <v>0</v>
      </c>
      <c r="G144" s="3">
        <v>0</v>
      </c>
      <c r="H144" s="3">
        <v>0</v>
      </c>
      <c r="I144" s="74"/>
      <c r="J144" s="38"/>
      <c r="K144" s="46"/>
    </row>
    <row r="145" spans="1:11" s="2" customFormat="1" ht="11.25" customHeight="1">
      <c r="A145" s="49"/>
      <c r="B145" s="52"/>
      <c r="C145" s="52"/>
      <c r="D145" s="13" t="s">
        <v>12</v>
      </c>
      <c r="E145" s="3">
        <v>0</v>
      </c>
      <c r="F145" s="3">
        <v>0</v>
      </c>
      <c r="G145" s="3">
        <v>0</v>
      </c>
      <c r="H145" s="3">
        <v>0</v>
      </c>
      <c r="I145" s="74"/>
      <c r="J145" s="38"/>
      <c r="K145" s="46"/>
    </row>
    <row r="146" spans="1:11" s="2" customFormat="1" ht="57" customHeight="1">
      <c r="A146" s="50"/>
      <c r="B146" s="53"/>
      <c r="C146" s="53"/>
      <c r="D146" s="13" t="s">
        <v>13</v>
      </c>
      <c r="E146" s="3">
        <v>0</v>
      </c>
      <c r="F146" s="3">
        <v>0</v>
      </c>
      <c r="G146" s="3">
        <v>0</v>
      </c>
      <c r="H146" s="3">
        <v>0</v>
      </c>
      <c r="I146" s="75"/>
      <c r="J146" s="39"/>
      <c r="K146" s="47"/>
    </row>
    <row r="147" spans="1:11" s="2" customFormat="1" ht="11.25" customHeight="1">
      <c r="A147" s="48" t="s">
        <v>312</v>
      </c>
      <c r="B147" s="51" t="s">
        <v>64</v>
      </c>
      <c r="C147" s="51" t="s">
        <v>25</v>
      </c>
      <c r="D147" s="13" t="s">
        <v>15</v>
      </c>
      <c r="E147" s="4">
        <f>E148+E149+E150+E151</f>
        <v>0</v>
      </c>
      <c r="F147" s="4">
        <f>F148+F149+F150+F151</f>
        <v>0</v>
      </c>
      <c r="G147" s="4">
        <f>G148+G149+G150+G151</f>
        <v>0</v>
      </c>
      <c r="H147" s="4">
        <f>H148+H149+H150+H151</f>
        <v>0</v>
      </c>
      <c r="I147" s="37" t="s">
        <v>442</v>
      </c>
      <c r="J147" s="37" t="s">
        <v>529</v>
      </c>
      <c r="K147" s="45" t="s">
        <v>200</v>
      </c>
    </row>
    <row r="148" spans="1:11" s="2" customFormat="1" ht="11.25" customHeight="1">
      <c r="A148" s="49"/>
      <c r="B148" s="52"/>
      <c r="C148" s="52"/>
      <c r="D148" s="13" t="s">
        <v>10</v>
      </c>
      <c r="E148" s="4">
        <v>0</v>
      </c>
      <c r="F148" s="4">
        <v>0</v>
      </c>
      <c r="G148" s="4">
        <v>0</v>
      </c>
      <c r="H148" s="4">
        <v>0</v>
      </c>
      <c r="I148" s="38"/>
      <c r="J148" s="38"/>
      <c r="K148" s="46"/>
    </row>
    <row r="149" spans="1:11" s="2" customFormat="1" ht="11.25" customHeight="1">
      <c r="A149" s="49"/>
      <c r="B149" s="52"/>
      <c r="C149" s="52"/>
      <c r="D149" s="13" t="s">
        <v>11</v>
      </c>
      <c r="E149" s="4">
        <v>0</v>
      </c>
      <c r="F149" s="4">
        <v>0</v>
      </c>
      <c r="G149" s="4">
        <v>0</v>
      </c>
      <c r="H149" s="4">
        <v>0</v>
      </c>
      <c r="I149" s="38"/>
      <c r="J149" s="38"/>
      <c r="K149" s="46"/>
    </row>
    <row r="150" spans="1:11" s="2" customFormat="1" ht="11.25" customHeight="1">
      <c r="A150" s="49"/>
      <c r="B150" s="52"/>
      <c r="C150" s="52"/>
      <c r="D150" s="13" t="s">
        <v>12</v>
      </c>
      <c r="E150" s="4">
        <v>0</v>
      </c>
      <c r="F150" s="4">
        <v>0</v>
      </c>
      <c r="G150" s="4">
        <v>0</v>
      </c>
      <c r="H150" s="4">
        <v>0</v>
      </c>
      <c r="I150" s="38"/>
      <c r="J150" s="38"/>
      <c r="K150" s="46"/>
    </row>
    <row r="151" spans="1:11" s="2" customFormat="1" ht="252.75" customHeight="1">
      <c r="A151" s="50"/>
      <c r="B151" s="53"/>
      <c r="C151" s="53"/>
      <c r="D151" s="13" t="s">
        <v>13</v>
      </c>
      <c r="E151" s="4">
        <v>0</v>
      </c>
      <c r="F151" s="4">
        <v>0</v>
      </c>
      <c r="G151" s="4">
        <v>0</v>
      </c>
      <c r="H151" s="4">
        <v>0</v>
      </c>
      <c r="I151" s="39"/>
      <c r="J151" s="39"/>
      <c r="K151" s="47"/>
    </row>
    <row r="152" spans="1:11" s="2" customFormat="1" ht="11.25" customHeight="1">
      <c r="A152" s="48" t="s">
        <v>313</v>
      </c>
      <c r="B152" s="51" t="s">
        <v>123</v>
      </c>
      <c r="C152" s="51" t="s">
        <v>25</v>
      </c>
      <c r="D152" s="13" t="s">
        <v>15</v>
      </c>
      <c r="E152" s="4">
        <f>E153+E154+E155+E156</f>
        <v>0</v>
      </c>
      <c r="F152" s="4">
        <f>F153+F154+F155+F156</f>
        <v>0</v>
      </c>
      <c r="G152" s="4">
        <f>G153+G154+G155+G156</f>
        <v>0</v>
      </c>
      <c r="H152" s="4">
        <f>H153+H154+H155+H156</f>
        <v>0</v>
      </c>
      <c r="I152" s="68" t="s">
        <v>200</v>
      </c>
      <c r="J152" s="37" t="s">
        <v>489</v>
      </c>
      <c r="K152" s="45" t="s">
        <v>200</v>
      </c>
    </row>
    <row r="153" spans="1:11" s="2" customFormat="1" ht="11.25" customHeight="1">
      <c r="A153" s="49"/>
      <c r="B153" s="52"/>
      <c r="C153" s="52"/>
      <c r="D153" s="13" t="s">
        <v>10</v>
      </c>
      <c r="E153" s="4">
        <v>0</v>
      </c>
      <c r="F153" s="4">
        <v>0</v>
      </c>
      <c r="G153" s="4">
        <v>0</v>
      </c>
      <c r="H153" s="4">
        <v>0</v>
      </c>
      <c r="I153" s="74"/>
      <c r="J153" s="38"/>
      <c r="K153" s="46"/>
    </row>
    <row r="154" spans="1:11" s="2" customFormat="1" ht="11.25" customHeight="1">
      <c r="A154" s="49"/>
      <c r="B154" s="52"/>
      <c r="C154" s="52"/>
      <c r="D154" s="13" t="s">
        <v>11</v>
      </c>
      <c r="E154" s="4">
        <v>0</v>
      </c>
      <c r="F154" s="4">
        <v>0</v>
      </c>
      <c r="G154" s="4">
        <v>0</v>
      </c>
      <c r="H154" s="4">
        <v>0</v>
      </c>
      <c r="I154" s="74"/>
      <c r="J154" s="38"/>
      <c r="K154" s="46"/>
    </row>
    <row r="155" spans="1:11" s="2" customFormat="1" ht="11.25" customHeight="1">
      <c r="A155" s="49"/>
      <c r="B155" s="52"/>
      <c r="C155" s="52"/>
      <c r="D155" s="13" t="s">
        <v>12</v>
      </c>
      <c r="E155" s="4">
        <v>0</v>
      </c>
      <c r="F155" s="4">
        <v>0</v>
      </c>
      <c r="G155" s="4">
        <v>0</v>
      </c>
      <c r="H155" s="4">
        <v>0</v>
      </c>
      <c r="I155" s="74"/>
      <c r="J155" s="38"/>
      <c r="K155" s="46"/>
    </row>
    <row r="156" spans="1:11" s="2" customFormat="1" ht="15.75" customHeight="1">
      <c r="A156" s="50"/>
      <c r="B156" s="53"/>
      <c r="C156" s="53"/>
      <c r="D156" s="13" t="s">
        <v>13</v>
      </c>
      <c r="E156" s="4">
        <v>0</v>
      </c>
      <c r="F156" s="4">
        <v>0</v>
      </c>
      <c r="G156" s="4">
        <v>0</v>
      </c>
      <c r="H156" s="4">
        <v>0</v>
      </c>
      <c r="I156" s="75"/>
      <c r="J156" s="39"/>
      <c r="K156" s="47"/>
    </row>
    <row r="157" spans="1:11" s="2" customFormat="1" ht="11.25" customHeight="1">
      <c r="A157" s="48" t="s">
        <v>177</v>
      </c>
      <c r="B157" s="51" t="s">
        <v>65</v>
      </c>
      <c r="C157" s="51" t="s">
        <v>25</v>
      </c>
      <c r="D157" s="13" t="s">
        <v>15</v>
      </c>
      <c r="E157" s="4">
        <f>E158+E159+E160+E161</f>
        <v>35000</v>
      </c>
      <c r="F157" s="4">
        <f>F158+F159+F160+F161</f>
        <v>0</v>
      </c>
      <c r="G157" s="4">
        <f>G158+G159+G160+G161</f>
        <v>0</v>
      </c>
      <c r="H157" s="4">
        <f>H158+H159+H160+H161</f>
        <v>0</v>
      </c>
      <c r="I157" s="68" t="s">
        <v>200</v>
      </c>
      <c r="J157" s="45" t="s">
        <v>200</v>
      </c>
      <c r="K157" s="45" t="s">
        <v>200</v>
      </c>
    </row>
    <row r="158" spans="1:11" s="2" customFormat="1" ht="11.25" customHeight="1">
      <c r="A158" s="49"/>
      <c r="B158" s="52"/>
      <c r="C158" s="52"/>
      <c r="D158" s="13" t="s">
        <v>10</v>
      </c>
      <c r="E158" s="4">
        <f>E163+E168+E173+E178+E183+E188</f>
        <v>0</v>
      </c>
      <c r="F158" s="4">
        <f t="shared" ref="F158:H158" si="13">F163+F168+F173+F178+F183+F188</f>
        <v>0</v>
      </c>
      <c r="G158" s="4">
        <f t="shared" si="13"/>
        <v>0</v>
      </c>
      <c r="H158" s="4">
        <f t="shared" si="13"/>
        <v>0</v>
      </c>
      <c r="I158" s="74"/>
      <c r="J158" s="46"/>
      <c r="K158" s="46"/>
    </row>
    <row r="159" spans="1:11" s="2" customFormat="1" ht="11.25" customHeight="1">
      <c r="A159" s="49"/>
      <c r="B159" s="52"/>
      <c r="C159" s="52"/>
      <c r="D159" s="13" t="s">
        <v>11</v>
      </c>
      <c r="E159" s="4">
        <f t="shared" ref="E159:H159" si="14">E164+E169+E174+E179+E184+E189</f>
        <v>35000</v>
      </c>
      <c r="F159" s="4">
        <f t="shared" si="14"/>
        <v>0</v>
      </c>
      <c r="G159" s="4">
        <f t="shared" si="14"/>
        <v>0</v>
      </c>
      <c r="H159" s="4">
        <f t="shared" si="14"/>
        <v>0</v>
      </c>
      <c r="I159" s="74"/>
      <c r="J159" s="46"/>
      <c r="K159" s="46"/>
    </row>
    <row r="160" spans="1:11" s="2" customFormat="1" ht="11.25" customHeight="1">
      <c r="A160" s="49"/>
      <c r="B160" s="52"/>
      <c r="C160" s="52"/>
      <c r="D160" s="13" t="s">
        <v>12</v>
      </c>
      <c r="E160" s="4">
        <f t="shared" ref="E160:H160" si="15">E165+E170+E175+E180+E185+E190</f>
        <v>0</v>
      </c>
      <c r="F160" s="4">
        <f t="shared" si="15"/>
        <v>0</v>
      </c>
      <c r="G160" s="4">
        <f t="shared" si="15"/>
        <v>0</v>
      </c>
      <c r="H160" s="4">
        <f t="shared" si="15"/>
        <v>0</v>
      </c>
      <c r="I160" s="74"/>
      <c r="J160" s="46"/>
      <c r="K160" s="46"/>
    </row>
    <row r="161" spans="1:11" s="2" customFormat="1" ht="11.25" customHeight="1">
      <c r="A161" s="50"/>
      <c r="B161" s="53"/>
      <c r="C161" s="53"/>
      <c r="D161" s="13" t="s">
        <v>13</v>
      </c>
      <c r="E161" s="4">
        <f t="shared" ref="E161:H161" si="16">E166+E171+E176+E181+E186+E191</f>
        <v>0</v>
      </c>
      <c r="F161" s="4">
        <f t="shared" si="16"/>
        <v>0</v>
      </c>
      <c r="G161" s="4">
        <f t="shared" si="16"/>
        <v>0</v>
      </c>
      <c r="H161" s="4">
        <f t="shared" si="16"/>
        <v>0</v>
      </c>
      <c r="I161" s="75"/>
      <c r="J161" s="47"/>
      <c r="K161" s="47"/>
    </row>
    <row r="162" spans="1:11" s="2" customFormat="1" ht="11.25" customHeight="1">
      <c r="A162" s="48" t="s">
        <v>187</v>
      </c>
      <c r="B162" s="51" t="s">
        <v>66</v>
      </c>
      <c r="C162" s="51" t="s">
        <v>25</v>
      </c>
      <c r="D162" s="13" t="s">
        <v>15</v>
      </c>
      <c r="E162" s="4">
        <f>E163+E164+E165+E166</f>
        <v>0</v>
      </c>
      <c r="F162" s="4">
        <f>F163+F164+F165+F166</f>
        <v>0</v>
      </c>
      <c r="G162" s="4">
        <f>G163+G164+G165+G166</f>
        <v>0</v>
      </c>
      <c r="H162" s="4">
        <f>H163+H164+H165+H166</f>
        <v>0</v>
      </c>
      <c r="I162" s="68" t="s">
        <v>200</v>
      </c>
      <c r="J162" s="37" t="s">
        <v>209</v>
      </c>
      <c r="K162" s="45" t="s">
        <v>200</v>
      </c>
    </row>
    <row r="163" spans="1:11" s="2" customFormat="1" ht="11.25" customHeight="1">
      <c r="A163" s="49"/>
      <c r="B163" s="52"/>
      <c r="C163" s="52"/>
      <c r="D163" s="13" t="s">
        <v>10</v>
      </c>
      <c r="E163" s="4">
        <v>0</v>
      </c>
      <c r="F163" s="4">
        <v>0</v>
      </c>
      <c r="G163" s="4">
        <v>0</v>
      </c>
      <c r="H163" s="4">
        <v>0</v>
      </c>
      <c r="I163" s="74"/>
      <c r="J163" s="38"/>
      <c r="K163" s="46"/>
    </row>
    <row r="164" spans="1:11" s="2" customFormat="1" ht="11.25" customHeight="1">
      <c r="A164" s="49"/>
      <c r="B164" s="52"/>
      <c r="C164" s="52"/>
      <c r="D164" s="13" t="s">
        <v>11</v>
      </c>
      <c r="E164" s="4">
        <v>0</v>
      </c>
      <c r="F164" s="4">
        <v>0</v>
      </c>
      <c r="G164" s="4">
        <v>0</v>
      </c>
      <c r="H164" s="4">
        <v>0</v>
      </c>
      <c r="I164" s="74"/>
      <c r="J164" s="38"/>
      <c r="K164" s="46"/>
    </row>
    <row r="165" spans="1:11" s="2" customFormat="1" ht="11.25" customHeight="1">
      <c r="A165" s="49"/>
      <c r="B165" s="52"/>
      <c r="C165" s="52"/>
      <c r="D165" s="13" t="s">
        <v>12</v>
      </c>
      <c r="E165" s="4">
        <v>0</v>
      </c>
      <c r="F165" s="4">
        <v>0</v>
      </c>
      <c r="G165" s="4">
        <v>0</v>
      </c>
      <c r="H165" s="4">
        <v>0</v>
      </c>
      <c r="I165" s="74"/>
      <c r="J165" s="38"/>
      <c r="K165" s="46"/>
    </row>
    <row r="166" spans="1:11" s="2" customFormat="1" ht="34.5" customHeight="1">
      <c r="A166" s="50"/>
      <c r="B166" s="53"/>
      <c r="C166" s="53"/>
      <c r="D166" s="13" t="s">
        <v>13</v>
      </c>
      <c r="E166" s="4">
        <v>0</v>
      </c>
      <c r="F166" s="4">
        <v>0</v>
      </c>
      <c r="G166" s="4">
        <v>0</v>
      </c>
      <c r="H166" s="4">
        <v>0</v>
      </c>
      <c r="I166" s="75"/>
      <c r="J166" s="39"/>
      <c r="K166" s="47"/>
    </row>
    <row r="167" spans="1:11" s="2" customFormat="1" ht="11.25" customHeight="1">
      <c r="A167" s="48" t="s">
        <v>314</v>
      </c>
      <c r="B167" s="51" t="s">
        <v>67</v>
      </c>
      <c r="C167" s="51" t="s">
        <v>25</v>
      </c>
      <c r="D167" s="13" t="s">
        <v>15</v>
      </c>
      <c r="E167" s="4">
        <f>E168+E169+E170+E171</f>
        <v>0</v>
      </c>
      <c r="F167" s="4">
        <f>F168+F169+F170+F171</f>
        <v>0</v>
      </c>
      <c r="G167" s="4">
        <f>G168+G169+G170+G171</f>
        <v>0</v>
      </c>
      <c r="H167" s="4">
        <f>H168+H169+H170+H171</f>
        <v>0</v>
      </c>
      <c r="I167" s="37" t="s">
        <v>443</v>
      </c>
      <c r="J167" s="37" t="s">
        <v>530</v>
      </c>
      <c r="K167" s="45" t="s">
        <v>200</v>
      </c>
    </row>
    <row r="168" spans="1:11" s="2" customFormat="1" ht="11.25" customHeight="1">
      <c r="A168" s="49"/>
      <c r="B168" s="52"/>
      <c r="C168" s="52"/>
      <c r="D168" s="13" t="s">
        <v>10</v>
      </c>
      <c r="E168" s="4">
        <v>0</v>
      </c>
      <c r="F168" s="4">
        <v>0</v>
      </c>
      <c r="G168" s="4">
        <v>0</v>
      </c>
      <c r="H168" s="4">
        <v>0</v>
      </c>
      <c r="I168" s="38"/>
      <c r="J168" s="38"/>
      <c r="K168" s="46"/>
    </row>
    <row r="169" spans="1:11" s="2" customFormat="1" ht="11.25" customHeight="1">
      <c r="A169" s="49"/>
      <c r="B169" s="52"/>
      <c r="C169" s="52"/>
      <c r="D169" s="13" t="s">
        <v>11</v>
      </c>
      <c r="E169" s="4">
        <v>0</v>
      </c>
      <c r="F169" s="4">
        <v>0</v>
      </c>
      <c r="G169" s="4">
        <v>0</v>
      </c>
      <c r="H169" s="4">
        <v>0</v>
      </c>
      <c r="I169" s="38"/>
      <c r="J169" s="38"/>
      <c r="K169" s="46"/>
    </row>
    <row r="170" spans="1:11" s="2" customFormat="1" ht="11.25" customHeight="1">
      <c r="A170" s="49"/>
      <c r="B170" s="52"/>
      <c r="C170" s="52"/>
      <c r="D170" s="13" t="s">
        <v>12</v>
      </c>
      <c r="E170" s="4">
        <v>0</v>
      </c>
      <c r="F170" s="4">
        <v>0</v>
      </c>
      <c r="G170" s="4">
        <v>0</v>
      </c>
      <c r="H170" s="4">
        <v>0</v>
      </c>
      <c r="I170" s="38"/>
      <c r="J170" s="38"/>
      <c r="K170" s="46"/>
    </row>
    <row r="171" spans="1:11" s="2" customFormat="1" ht="65.25" customHeight="1">
      <c r="A171" s="50"/>
      <c r="B171" s="53"/>
      <c r="C171" s="53"/>
      <c r="D171" s="13" t="s">
        <v>13</v>
      </c>
      <c r="E171" s="4">
        <v>0</v>
      </c>
      <c r="F171" s="4">
        <v>0</v>
      </c>
      <c r="G171" s="4">
        <v>0</v>
      </c>
      <c r="H171" s="4">
        <v>0</v>
      </c>
      <c r="I171" s="39"/>
      <c r="J171" s="39"/>
      <c r="K171" s="47"/>
    </row>
    <row r="172" spans="1:11" s="2" customFormat="1" ht="11.25" customHeight="1">
      <c r="A172" s="48" t="s">
        <v>188</v>
      </c>
      <c r="B172" s="51" t="s">
        <v>68</v>
      </c>
      <c r="C172" s="51" t="s">
        <v>25</v>
      </c>
      <c r="D172" s="13" t="s">
        <v>15</v>
      </c>
      <c r="E172" s="4">
        <f>E173+E174+E175+E176</f>
        <v>0</v>
      </c>
      <c r="F172" s="4">
        <f>F173+F174+F175+F176</f>
        <v>0</v>
      </c>
      <c r="G172" s="4">
        <f>G173+G174+G175+G176</f>
        <v>0</v>
      </c>
      <c r="H172" s="4">
        <f>H173+H174+H175+H176</f>
        <v>0</v>
      </c>
      <c r="I172" s="68" t="s">
        <v>200</v>
      </c>
      <c r="J172" s="37" t="s">
        <v>489</v>
      </c>
      <c r="K172" s="45" t="s">
        <v>200</v>
      </c>
    </row>
    <row r="173" spans="1:11" s="2" customFormat="1" ht="11.25" customHeight="1">
      <c r="A173" s="49"/>
      <c r="B173" s="52"/>
      <c r="C173" s="52"/>
      <c r="D173" s="13" t="s">
        <v>10</v>
      </c>
      <c r="E173" s="4">
        <v>0</v>
      </c>
      <c r="F173" s="4">
        <v>0</v>
      </c>
      <c r="G173" s="4">
        <v>0</v>
      </c>
      <c r="H173" s="4">
        <v>0</v>
      </c>
      <c r="I173" s="74"/>
      <c r="J173" s="38"/>
      <c r="K173" s="46"/>
    </row>
    <row r="174" spans="1:11" s="2" customFormat="1" ht="11.25" customHeight="1">
      <c r="A174" s="49"/>
      <c r="B174" s="52"/>
      <c r="C174" s="52"/>
      <c r="D174" s="13" t="s">
        <v>11</v>
      </c>
      <c r="E174" s="4">
        <v>0</v>
      </c>
      <c r="F174" s="4">
        <v>0</v>
      </c>
      <c r="G174" s="4">
        <v>0</v>
      </c>
      <c r="H174" s="4">
        <v>0</v>
      </c>
      <c r="I174" s="74"/>
      <c r="J174" s="38"/>
      <c r="K174" s="46"/>
    </row>
    <row r="175" spans="1:11" s="2" customFormat="1" ht="11.25" customHeight="1">
      <c r="A175" s="49"/>
      <c r="B175" s="52"/>
      <c r="C175" s="52"/>
      <c r="D175" s="13" t="s">
        <v>12</v>
      </c>
      <c r="E175" s="4">
        <v>0</v>
      </c>
      <c r="F175" s="4">
        <v>0</v>
      </c>
      <c r="G175" s="4">
        <v>0</v>
      </c>
      <c r="H175" s="4">
        <v>0</v>
      </c>
      <c r="I175" s="74"/>
      <c r="J175" s="38"/>
      <c r="K175" s="46"/>
    </row>
    <row r="176" spans="1:11" s="2" customFormat="1" ht="25.5" customHeight="1">
      <c r="A176" s="50"/>
      <c r="B176" s="53"/>
      <c r="C176" s="53"/>
      <c r="D176" s="13" t="s">
        <v>13</v>
      </c>
      <c r="E176" s="4">
        <v>0</v>
      </c>
      <c r="F176" s="4">
        <v>0</v>
      </c>
      <c r="G176" s="4">
        <v>0</v>
      </c>
      <c r="H176" s="4">
        <v>0</v>
      </c>
      <c r="I176" s="75"/>
      <c r="J176" s="39"/>
      <c r="K176" s="47"/>
    </row>
    <row r="177" spans="1:11" s="2" customFormat="1" ht="11.25" customHeight="1">
      <c r="A177" s="48" t="s">
        <v>189</v>
      </c>
      <c r="B177" s="51" t="s">
        <v>69</v>
      </c>
      <c r="C177" s="51" t="s">
        <v>370</v>
      </c>
      <c r="D177" s="13" t="s">
        <v>15</v>
      </c>
      <c r="E177" s="4">
        <f>E178+E179+E180+E181</f>
        <v>0</v>
      </c>
      <c r="F177" s="4">
        <f>F178+F179+F180+F181</f>
        <v>0</v>
      </c>
      <c r="G177" s="4">
        <f>G178+G179+G180+G181</f>
        <v>0</v>
      </c>
      <c r="H177" s="4">
        <f>H178+H179+H180+H181</f>
        <v>0</v>
      </c>
      <c r="I177" s="68" t="s">
        <v>200</v>
      </c>
      <c r="J177" s="37" t="s">
        <v>489</v>
      </c>
      <c r="K177" s="45" t="s">
        <v>200</v>
      </c>
    </row>
    <row r="178" spans="1:11" s="2" customFormat="1" ht="11.25" customHeight="1">
      <c r="A178" s="49"/>
      <c r="B178" s="52"/>
      <c r="C178" s="52"/>
      <c r="D178" s="13" t="s">
        <v>10</v>
      </c>
      <c r="E178" s="4">
        <v>0</v>
      </c>
      <c r="F178" s="4">
        <v>0</v>
      </c>
      <c r="G178" s="4">
        <v>0</v>
      </c>
      <c r="H178" s="4">
        <v>0</v>
      </c>
      <c r="I178" s="74"/>
      <c r="J178" s="38"/>
      <c r="K178" s="46"/>
    </row>
    <row r="179" spans="1:11" s="2" customFormat="1" ht="11.25" customHeight="1">
      <c r="A179" s="49"/>
      <c r="B179" s="52"/>
      <c r="C179" s="52"/>
      <c r="D179" s="13" t="s">
        <v>11</v>
      </c>
      <c r="E179" s="4">
        <v>0</v>
      </c>
      <c r="F179" s="4">
        <v>0</v>
      </c>
      <c r="G179" s="4">
        <v>0</v>
      </c>
      <c r="H179" s="4">
        <v>0</v>
      </c>
      <c r="I179" s="74"/>
      <c r="J179" s="38"/>
      <c r="K179" s="46"/>
    </row>
    <row r="180" spans="1:11" s="2" customFormat="1" ht="11.25" customHeight="1">
      <c r="A180" s="49"/>
      <c r="B180" s="52"/>
      <c r="C180" s="52"/>
      <c r="D180" s="13" t="s">
        <v>12</v>
      </c>
      <c r="E180" s="4">
        <v>0</v>
      </c>
      <c r="F180" s="4">
        <v>0</v>
      </c>
      <c r="G180" s="4">
        <v>0</v>
      </c>
      <c r="H180" s="4">
        <v>0</v>
      </c>
      <c r="I180" s="74"/>
      <c r="J180" s="38"/>
      <c r="K180" s="46"/>
    </row>
    <row r="181" spans="1:11" s="2" customFormat="1" ht="22.5" customHeight="1">
      <c r="A181" s="50"/>
      <c r="B181" s="53"/>
      <c r="C181" s="53"/>
      <c r="D181" s="13" t="s">
        <v>13</v>
      </c>
      <c r="E181" s="4">
        <v>0</v>
      </c>
      <c r="F181" s="4">
        <v>0</v>
      </c>
      <c r="G181" s="4">
        <v>0</v>
      </c>
      <c r="H181" s="4">
        <v>0</v>
      </c>
      <c r="I181" s="75"/>
      <c r="J181" s="39"/>
      <c r="K181" s="47"/>
    </row>
    <row r="182" spans="1:11" s="2" customFormat="1" ht="11.25" customHeight="1">
      <c r="A182" s="48" t="s">
        <v>190</v>
      </c>
      <c r="B182" s="51" t="s">
        <v>70</v>
      </c>
      <c r="C182" s="51" t="s">
        <v>25</v>
      </c>
      <c r="D182" s="13" t="s">
        <v>15</v>
      </c>
      <c r="E182" s="4">
        <f>E183+E184+E185+E186</f>
        <v>0</v>
      </c>
      <c r="F182" s="4">
        <f>F183+F184+F185+F186</f>
        <v>0</v>
      </c>
      <c r="G182" s="4">
        <f>G183+G184+G185+G186</f>
        <v>0</v>
      </c>
      <c r="H182" s="4">
        <f>H183+H184+H185+H186</f>
        <v>0</v>
      </c>
      <c r="I182" s="68" t="s">
        <v>200</v>
      </c>
      <c r="J182" s="37" t="s">
        <v>388</v>
      </c>
      <c r="K182" s="45" t="s">
        <v>200</v>
      </c>
    </row>
    <row r="183" spans="1:11" s="2" customFormat="1" ht="11.25" customHeight="1">
      <c r="A183" s="49"/>
      <c r="B183" s="52"/>
      <c r="C183" s="52"/>
      <c r="D183" s="13" t="s">
        <v>10</v>
      </c>
      <c r="E183" s="4">
        <v>0</v>
      </c>
      <c r="F183" s="4">
        <v>0</v>
      </c>
      <c r="G183" s="4">
        <v>0</v>
      </c>
      <c r="H183" s="4">
        <v>0</v>
      </c>
      <c r="I183" s="74"/>
      <c r="J183" s="38"/>
      <c r="K183" s="46"/>
    </row>
    <row r="184" spans="1:11" s="2" customFormat="1" ht="11.25" customHeight="1">
      <c r="A184" s="49"/>
      <c r="B184" s="52"/>
      <c r="C184" s="52"/>
      <c r="D184" s="13" t="s">
        <v>11</v>
      </c>
      <c r="E184" s="4">
        <v>0</v>
      </c>
      <c r="F184" s="4">
        <v>0</v>
      </c>
      <c r="G184" s="4">
        <v>0</v>
      </c>
      <c r="H184" s="4">
        <v>0</v>
      </c>
      <c r="I184" s="74"/>
      <c r="J184" s="38"/>
      <c r="K184" s="46"/>
    </row>
    <row r="185" spans="1:11" s="2" customFormat="1" ht="11.25" customHeight="1">
      <c r="A185" s="49"/>
      <c r="B185" s="52"/>
      <c r="C185" s="52"/>
      <c r="D185" s="13" t="s">
        <v>12</v>
      </c>
      <c r="E185" s="4">
        <v>0</v>
      </c>
      <c r="F185" s="4">
        <v>0</v>
      </c>
      <c r="G185" s="4">
        <v>0</v>
      </c>
      <c r="H185" s="4">
        <v>0</v>
      </c>
      <c r="I185" s="74"/>
      <c r="J185" s="38"/>
      <c r="K185" s="46"/>
    </row>
    <row r="186" spans="1:11" s="2" customFormat="1" ht="15.75" customHeight="1">
      <c r="A186" s="50"/>
      <c r="B186" s="53"/>
      <c r="C186" s="53"/>
      <c r="D186" s="13" t="s">
        <v>13</v>
      </c>
      <c r="E186" s="4">
        <v>0</v>
      </c>
      <c r="F186" s="4">
        <v>0</v>
      </c>
      <c r="G186" s="4">
        <v>0</v>
      </c>
      <c r="H186" s="4">
        <v>0</v>
      </c>
      <c r="I186" s="75"/>
      <c r="J186" s="39"/>
      <c r="K186" s="47"/>
    </row>
    <row r="187" spans="1:11" s="2" customFormat="1" ht="13.5" customHeight="1">
      <c r="A187" s="54" t="s">
        <v>386</v>
      </c>
      <c r="B187" s="51" t="s">
        <v>387</v>
      </c>
      <c r="C187" s="51" t="s">
        <v>25</v>
      </c>
      <c r="D187" s="24" t="s">
        <v>15</v>
      </c>
      <c r="E187" s="4">
        <f>E188+E189+E190+E191</f>
        <v>35000</v>
      </c>
      <c r="F187" s="4">
        <f t="shared" ref="F187:H187" si="17">F188+F189+F190+F191</f>
        <v>0</v>
      </c>
      <c r="G187" s="4">
        <f t="shared" si="17"/>
        <v>0</v>
      </c>
      <c r="H187" s="4">
        <f t="shared" si="17"/>
        <v>0</v>
      </c>
      <c r="I187" s="37" t="s">
        <v>444</v>
      </c>
      <c r="J187" s="37" t="s">
        <v>531</v>
      </c>
      <c r="K187" s="45" t="s">
        <v>200</v>
      </c>
    </row>
    <row r="188" spans="1:11" s="2" customFormat="1" ht="13.5" customHeight="1">
      <c r="A188" s="55"/>
      <c r="B188" s="52"/>
      <c r="C188" s="52"/>
      <c r="D188" s="24" t="s">
        <v>10</v>
      </c>
      <c r="E188" s="4">
        <v>0</v>
      </c>
      <c r="F188" s="4">
        <v>0</v>
      </c>
      <c r="G188" s="4">
        <v>0</v>
      </c>
      <c r="H188" s="4">
        <v>0</v>
      </c>
      <c r="I188" s="38"/>
      <c r="J188" s="38"/>
      <c r="K188" s="46"/>
    </row>
    <row r="189" spans="1:11" s="2" customFormat="1" ht="13.5" customHeight="1">
      <c r="A189" s="55"/>
      <c r="B189" s="52"/>
      <c r="C189" s="52"/>
      <c r="D189" s="24" t="s">
        <v>11</v>
      </c>
      <c r="E189" s="4">
        <v>35000</v>
      </c>
      <c r="F189" s="4">
        <v>0</v>
      </c>
      <c r="G189" s="4">
        <v>0</v>
      </c>
      <c r="H189" s="4">
        <v>0</v>
      </c>
      <c r="I189" s="38"/>
      <c r="J189" s="38"/>
      <c r="K189" s="46"/>
    </row>
    <row r="190" spans="1:11" s="2" customFormat="1" ht="13.5" customHeight="1">
      <c r="A190" s="55"/>
      <c r="B190" s="52"/>
      <c r="C190" s="52"/>
      <c r="D190" s="24" t="s">
        <v>12</v>
      </c>
      <c r="E190" s="4">
        <v>0</v>
      </c>
      <c r="F190" s="4">
        <v>0</v>
      </c>
      <c r="G190" s="4">
        <v>0</v>
      </c>
      <c r="H190" s="4">
        <v>0</v>
      </c>
      <c r="I190" s="38"/>
      <c r="J190" s="38"/>
      <c r="K190" s="46"/>
    </row>
    <row r="191" spans="1:11" s="2" customFormat="1" ht="14.25" customHeight="1">
      <c r="A191" s="56"/>
      <c r="B191" s="53"/>
      <c r="C191" s="53"/>
      <c r="D191" s="24" t="s">
        <v>13</v>
      </c>
      <c r="E191" s="4">
        <v>0</v>
      </c>
      <c r="F191" s="4">
        <v>0</v>
      </c>
      <c r="G191" s="4">
        <v>0</v>
      </c>
      <c r="H191" s="4">
        <v>0</v>
      </c>
      <c r="I191" s="39"/>
      <c r="J191" s="39"/>
      <c r="K191" s="47"/>
    </row>
    <row r="192" spans="1:11" s="2" customFormat="1" ht="11.25" customHeight="1">
      <c r="A192" s="48" t="s">
        <v>191</v>
      </c>
      <c r="B192" s="51" t="s">
        <v>71</v>
      </c>
      <c r="C192" s="51" t="s">
        <v>25</v>
      </c>
      <c r="D192" s="13" t="s">
        <v>15</v>
      </c>
      <c r="E192" s="4">
        <f>E193+E194+E195+E196</f>
        <v>0</v>
      </c>
      <c r="F192" s="4">
        <f>F193+F194+F195+F196</f>
        <v>0</v>
      </c>
      <c r="G192" s="4">
        <f>G193+G194+G195+G196</f>
        <v>0</v>
      </c>
      <c r="H192" s="4">
        <f>H193+H194+H195+H196</f>
        <v>0</v>
      </c>
      <c r="I192" s="42" t="s">
        <v>445</v>
      </c>
      <c r="J192" s="42" t="s">
        <v>556</v>
      </c>
      <c r="K192" s="45" t="s">
        <v>200</v>
      </c>
    </row>
    <row r="193" spans="1:11" s="2" customFormat="1" ht="11.25" customHeight="1">
      <c r="A193" s="49"/>
      <c r="B193" s="52"/>
      <c r="C193" s="52"/>
      <c r="D193" s="13" t="s">
        <v>10</v>
      </c>
      <c r="E193" s="4">
        <v>0</v>
      </c>
      <c r="F193" s="4">
        <v>0</v>
      </c>
      <c r="G193" s="4">
        <v>0</v>
      </c>
      <c r="H193" s="4">
        <v>0</v>
      </c>
      <c r="I193" s="43"/>
      <c r="J193" s="43"/>
      <c r="K193" s="46"/>
    </row>
    <row r="194" spans="1:11" s="2" customFormat="1" ht="11.25" customHeight="1">
      <c r="A194" s="49"/>
      <c r="B194" s="52"/>
      <c r="C194" s="52"/>
      <c r="D194" s="13" t="s">
        <v>11</v>
      </c>
      <c r="E194" s="4">
        <v>0</v>
      </c>
      <c r="F194" s="4">
        <v>0</v>
      </c>
      <c r="G194" s="4">
        <v>0</v>
      </c>
      <c r="H194" s="4">
        <v>0</v>
      </c>
      <c r="I194" s="43"/>
      <c r="J194" s="43"/>
      <c r="K194" s="46"/>
    </row>
    <row r="195" spans="1:11" s="2" customFormat="1" ht="11.25" customHeight="1">
      <c r="A195" s="49"/>
      <c r="B195" s="52"/>
      <c r="C195" s="52"/>
      <c r="D195" s="13" t="s">
        <v>12</v>
      </c>
      <c r="E195" s="4">
        <v>0</v>
      </c>
      <c r="F195" s="4">
        <v>0</v>
      </c>
      <c r="G195" s="4">
        <v>0</v>
      </c>
      <c r="H195" s="4">
        <v>0</v>
      </c>
      <c r="I195" s="43"/>
      <c r="J195" s="43"/>
      <c r="K195" s="46"/>
    </row>
    <row r="196" spans="1:11" s="2" customFormat="1" ht="16.5" customHeight="1">
      <c r="A196" s="50"/>
      <c r="B196" s="53"/>
      <c r="C196" s="53"/>
      <c r="D196" s="13" t="s">
        <v>13</v>
      </c>
      <c r="E196" s="4">
        <v>0</v>
      </c>
      <c r="F196" s="4">
        <v>0</v>
      </c>
      <c r="G196" s="4">
        <v>0</v>
      </c>
      <c r="H196" s="4">
        <v>0</v>
      </c>
      <c r="I196" s="44"/>
      <c r="J196" s="44"/>
      <c r="K196" s="47"/>
    </row>
    <row r="197" spans="1:11" s="2" customFormat="1" ht="11.25" customHeight="1">
      <c r="A197" s="48" t="s">
        <v>192</v>
      </c>
      <c r="B197" s="51" t="s">
        <v>72</v>
      </c>
      <c r="C197" s="51" t="s">
        <v>25</v>
      </c>
      <c r="D197" s="13" t="s">
        <v>15</v>
      </c>
      <c r="E197" s="4">
        <f>E198+E199+E200+E201</f>
        <v>0</v>
      </c>
      <c r="F197" s="4">
        <f>F198+F199+F200+F201</f>
        <v>0</v>
      </c>
      <c r="G197" s="4">
        <f>G198+G199+G200+G201</f>
        <v>0</v>
      </c>
      <c r="H197" s="4">
        <f>H198+H199+H200+H201</f>
        <v>0</v>
      </c>
      <c r="I197" s="37" t="s">
        <v>446</v>
      </c>
      <c r="J197" s="45" t="s">
        <v>200</v>
      </c>
      <c r="K197" s="45" t="s">
        <v>200</v>
      </c>
    </row>
    <row r="198" spans="1:11" s="2" customFormat="1" ht="11.25" customHeight="1">
      <c r="A198" s="49"/>
      <c r="B198" s="52"/>
      <c r="C198" s="52"/>
      <c r="D198" s="13" t="s">
        <v>10</v>
      </c>
      <c r="E198" s="4">
        <f>E203+E208+E213+E218</f>
        <v>0</v>
      </c>
      <c r="F198" s="4">
        <f t="shared" ref="F198:G201" si="18">F203+F208+F213+F218</f>
        <v>0</v>
      </c>
      <c r="G198" s="4">
        <f t="shared" si="18"/>
        <v>0</v>
      </c>
      <c r="H198" s="4">
        <f>H203+H208+H213+H218</f>
        <v>0</v>
      </c>
      <c r="I198" s="38"/>
      <c r="J198" s="46"/>
      <c r="K198" s="46"/>
    </row>
    <row r="199" spans="1:11" s="2" customFormat="1" ht="11.25" customHeight="1">
      <c r="A199" s="49"/>
      <c r="B199" s="52"/>
      <c r="C199" s="52"/>
      <c r="D199" s="13" t="s">
        <v>11</v>
      </c>
      <c r="E199" s="4">
        <f>E204+E209+E214+E219</f>
        <v>0</v>
      </c>
      <c r="F199" s="4">
        <f t="shared" si="18"/>
        <v>0</v>
      </c>
      <c r="G199" s="4">
        <f t="shared" si="18"/>
        <v>0</v>
      </c>
      <c r="H199" s="4">
        <f>H204+H209+H214+H219</f>
        <v>0</v>
      </c>
      <c r="I199" s="38"/>
      <c r="J199" s="46"/>
      <c r="K199" s="46"/>
    </row>
    <row r="200" spans="1:11" s="2" customFormat="1" ht="11.25" customHeight="1">
      <c r="A200" s="49"/>
      <c r="B200" s="52"/>
      <c r="C200" s="52"/>
      <c r="D200" s="13" t="s">
        <v>12</v>
      </c>
      <c r="E200" s="4">
        <f>E205+E210+E215+E220</f>
        <v>0</v>
      </c>
      <c r="F200" s="4">
        <f t="shared" si="18"/>
        <v>0</v>
      </c>
      <c r="G200" s="4">
        <f t="shared" si="18"/>
        <v>0</v>
      </c>
      <c r="H200" s="4">
        <f>H205+H210+H215+H220</f>
        <v>0</v>
      </c>
      <c r="I200" s="38"/>
      <c r="J200" s="46"/>
      <c r="K200" s="46"/>
    </row>
    <row r="201" spans="1:11" s="2" customFormat="1" ht="16.5" customHeight="1">
      <c r="A201" s="50"/>
      <c r="B201" s="53"/>
      <c r="C201" s="53"/>
      <c r="D201" s="13" t="s">
        <v>13</v>
      </c>
      <c r="E201" s="4">
        <f>E206+E211+E216+E221</f>
        <v>0</v>
      </c>
      <c r="F201" s="4">
        <f t="shared" si="18"/>
        <v>0</v>
      </c>
      <c r="G201" s="4">
        <f t="shared" si="18"/>
        <v>0</v>
      </c>
      <c r="H201" s="4">
        <f>H206+H211+H216+H221</f>
        <v>0</v>
      </c>
      <c r="I201" s="39"/>
      <c r="J201" s="47"/>
      <c r="K201" s="47"/>
    </row>
    <row r="202" spans="1:11" s="2" customFormat="1" ht="11.25" customHeight="1">
      <c r="A202" s="48" t="s">
        <v>193</v>
      </c>
      <c r="B202" s="51" t="s">
        <v>73</v>
      </c>
      <c r="C202" s="51" t="s">
        <v>25</v>
      </c>
      <c r="D202" s="13" t="s">
        <v>15</v>
      </c>
      <c r="E202" s="3">
        <f>E203+E204+E205+E206</f>
        <v>0</v>
      </c>
      <c r="F202" s="3">
        <f>F203+F204+F205+F206</f>
        <v>0</v>
      </c>
      <c r="G202" s="3">
        <f>G203+G204+G205+G206</f>
        <v>0</v>
      </c>
      <c r="H202" s="3">
        <f>H203+H204+H205+H206</f>
        <v>0</v>
      </c>
      <c r="I202" s="68" t="s">
        <v>200</v>
      </c>
      <c r="J202" s="37" t="s">
        <v>489</v>
      </c>
      <c r="K202" s="45" t="s">
        <v>200</v>
      </c>
    </row>
    <row r="203" spans="1:11" s="2" customFormat="1" ht="11.25" customHeight="1">
      <c r="A203" s="49"/>
      <c r="B203" s="52"/>
      <c r="C203" s="52"/>
      <c r="D203" s="13" t="s">
        <v>10</v>
      </c>
      <c r="E203" s="3">
        <v>0</v>
      </c>
      <c r="F203" s="3">
        <v>0</v>
      </c>
      <c r="G203" s="3">
        <v>0</v>
      </c>
      <c r="H203" s="3">
        <v>0</v>
      </c>
      <c r="I203" s="74"/>
      <c r="J203" s="38"/>
      <c r="K203" s="46"/>
    </row>
    <row r="204" spans="1:11" s="2" customFormat="1" ht="11.25" customHeight="1">
      <c r="A204" s="49"/>
      <c r="B204" s="52"/>
      <c r="C204" s="52"/>
      <c r="D204" s="13" t="s">
        <v>11</v>
      </c>
      <c r="E204" s="3">
        <v>0</v>
      </c>
      <c r="F204" s="3">
        <v>0</v>
      </c>
      <c r="G204" s="3">
        <v>0</v>
      </c>
      <c r="H204" s="3">
        <v>0</v>
      </c>
      <c r="I204" s="74"/>
      <c r="J204" s="38"/>
      <c r="K204" s="46"/>
    </row>
    <row r="205" spans="1:11" s="2" customFormat="1" ht="11.25" customHeight="1">
      <c r="A205" s="49"/>
      <c r="B205" s="52"/>
      <c r="C205" s="52"/>
      <c r="D205" s="13" t="s">
        <v>12</v>
      </c>
      <c r="E205" s="3">
        <v>0</v>
      </c>
      <c r="F205" s="3">
        <v>0</v>
      </c>
      <c r="G205" s="3">
        <v>0</v>
      </c>
      <c r="H205" s="3">
        <v>0</v>
      </c>
      <c r="I205" s="74"/>
      <c r="J205" s="38"/>
      <c r="K205" s="46"/>
    </row>
    <row r="206" spans="1:11" s="2" customFormat="1" ht="58.5" customHeight="1">
      <c r="A206" s="50"/>
      <c r="B206" s="53"/>
      <c r="C206" s="53"/>
      <c r="D206" s="13" t="s">
        <v>13</v>
      </c>
      <c r="E206" s="3">
        <v>0</v>
      </c>
      <c r="F206" s="3">
        <v>0</v>
      </c>
      <c r="G206" s="3">
        <v>0</v>
      </c>
      <c r="H206" s="3">
        <v>0</v>
      </c>
      <c r="I206" s="75"/>
      <c r="J206" s="39"/>
      <c r="K206" s="47"/>
    </row>
    <row r="207" spans="1:11" s="2" customFormat="1" ht="11.25" customHeight="1">
      <c r="A207" s="48" t="s">
        <v>194</v>
      </c>
      <c r="B207" s="51" t="s">
        <v>74</v>
      </c>
      <c r="C207" s="51" t="s">
        <v>25</v>
      </c>
      <c r="D207" s="13" t="s">
        <v>15</v>
      </c>
      <c r="E207" s="3">
        <f>E208+E209+E210+E211</f>
        <v>0</v>
      </c>
      <c r="F207" s="3">
        <f>F208+F209+F210+F211</f>
        <v>0</v>
      </c>
      <c r="G207" s="3">
        <f>G208+G209+G210+G211</f>
        <v>0</v>
      </c>
      <c r="H207" s="3">
        <f>H208+H209+H210+H211</f>
        <v>0</v>
      </c>
      <c r="I207" s="68" t="s">
        <v>200</v>
      </c>
      <c r="J207" s="37" t="s">
        <v>489</v>
      </c>
      <c r="K207" s="45" t="s">
        <v>200</v>
      </c>
    </row>
    <row r="208" spans="1:11" s="2" customFormat="1" ht="11.25" customHeight="1">
      <c r="A208" s="49"/>
      <c r="B208" s="52"/>
      <c r="C208" s="52"/>
      <c r="D208" s="13" t="s">
        <v>10</v>
      </c>
      <c r="E208" s="3">
        <v>0</v>
      </c>
      <c r="F208" s="3">
        <v>0</v>
      </c>
      <c r="G208" s="3">
        <v>0</v>
      </c>
      <c r="H208" s="3">
        <v>0</v>
      </c>
      <c r="I208" s="74"/>
      <c r="J208" s="38"/>
      <c r="K208" s="46"/>
    </row>
    <row r="209" spans="1:11" s="2" customFormat="1" ht="11.25" customHeight="1">
      <c r="A209" s="49"/>
      <c r="B209" s="52"/>
      <c r="C209" s="52"/>
      <c r="D209" s="13" t="s">
        <v>11</v>
      </c>
      <c r="E209" s="3">
        <v>0</v>
      </c>
      <c r="F209" s="3">
        <v>0</v>
      </c>
      <c r="G209" s="3">
        <v>0</v>
      </c>
      <c r="H209" s="3">
        <v>0</v>
      </c>
      <c r="I209" s="74"/>
      <c r="J209" s="38"/>
      <c r="K209" s="46"/>
    </row>
    <row r="210" spans="1:11" s="2" customFormat="1" ht="11.25" customHeight="1">
      <c r="A210" s="49"/>
      <c r="B210" s="52"/>
      <c r="C210" s="52"/>
      <c r="D210" s="13" t="s">
        <v>12</v>
      </c>
      <c r="E210" s="3">
        <v>0</v>
      </c>
      <c r="F210" s="3">
        <v>0</v>
      </c>
      <c r="G210" s="3">
        <v>0</v>
      </c>
      <c r="H210" s="3">
        <v>0</v>
      </c>
      <c r="I210" s="74"/>
      <c r="J210" s="38"/>
      <c r="K210" s="46"/>
    </row>
    <row r="211" spans="1:11" s="2" customFormat="1" ht="58.5" customHeight="1">
      <c r="A211" s="50"/>
      <c r="B211" s="53"/>
      <c r="C211" s="53"/>
      <c r="D211" s="13" t="s">
        <v>13</v>
      </c>
      <c r="E211" s="3">
        <v>0</v>
      </c>
      <c r="F211" s="3">
        <v>0</v>
      </c>
      <c r="G211" s="3">
        <v>0</v>
      </c>
      <c r="H211" s="3">
        <v>0</v>
      </c>
      <c r="I211" s="75"/>
      <c r="J211" s="39"/>
      <c r="K211" s="47"/>
    </row>
    <row r="212" spans="1:11" s="2" customFormat="1" ht="11.25" customHeight="1">
      <c r="A212" s="48" t="s">
        <v>195</v>
      </c>
      <c r="B212" s="51" t="s">
        <v>75</v>
      </c>
      <c r="C212" s="51" t="s">
        <v>25</v>
      </c>
      <c r="D212" s="13" t="s">
        <v>15</v>
      </c>
      <c r="E212" s="3">
        <f>E213+E214+E215+E216</f>
        <v>0</v>
      </c>
      <c r="F212" s="3">
        <f>F213+F214+F215+F216</f>
        <v>0</v>
      </c>
      <c r="G212" s="3">
        <f>G213+G214+G215+G216</f>
        <v>0</v>
      </c>
      <c r="H212" s="3">
        <f>H213+H214+H215+H216</f>
        <v>0</v>
      </c>
      <c r="I212" s="68" t="s">
        <v>200</v>
      </c>
      <c r="J212" s="37" t="s">
        <v>532</v>
      </c>
      <c r="K212" s="45" t="s">
        <v>200</v>
      </c>
    </row>
    <row r="213" spans="1:11" s="2" customFormat="1" ht="11.25" customHeight="1">
      <c r="A213" s="49"/>
      <c r="B213" s="52"/>
      <c r="C213" s="52"/>
      <c r="D213" s="13" t="s">
        <v>10</v>
      </c>
      <c r="E213" s="3">
        <v>0</v>
      </c>
      <c r="F213" s="3">
        <v>0</v>
      </c>
      <c r="G213" s="3">
        <v>0</v>
      </c>
      <c r="H213" s="3">
        <v>0</v>
      </c>
      <c r="I213" s="74"/>
      <c r="J213" s="38"/>
      <c r="K213" s="46"/>
    </row>
    <row r="214" spans="1:11" s="2" customFormat="1" ht="11.25" customHeight="1">
      <c r="A214" s="49"/>
      <c r="B214" s="52"/>
      <c r="C214" s="52"/>
      <c r="D214" s="13" t="s">
        <v>11</v>
      </c>
      <c r="E214" s="3">
        <v>0</v>
      </c>
      <c r="F214" s="3">
        <v>0</v>
      </c>
      <c r="G214" s="3">
        <v>0</v>
      </c>
      <c r="H214" s="3">
        <v>0</v>
      </c>
      <c r="I214" s="74"/>
      <c r="J214" s="38"/>
      <c r="K214" s="46"/>
    </row>
    <row r="215" spans="1:11" s="2" customFormat="1" ht="11.25" customHeight="1">
      <c r="A215" s="49"/>
      <c r="B215" s="52"/>
      <c r="C215" s="52"/>
      <c r="D215" s="13" t="s">
        <v>12</v>
      </c>
      <c r="E215" s="3">
        <v>0</v>
      </c>
      <c r="F215" s="3">
        <v>0</v>
      </c>
      <c r="G215" s="3">
        <v>0</v>
      </c>
      <c r="H215" s="3">
        <v>0</v>
      </c>
      <c r="I215" s="74"/>
      <c r="J215" s="38"/>
      <c r="K215" s="46"/>
    </row>
    <row r="216" spans="1:11" s="2" customFormat="1" ht="36.75" customHeight="1">
      <c r="A216" s="50"/>
      <c r="B216" s="53"/>
      <c r="C216" s="53"/>
      <c r="D216" s="13" t="s">
        <v>13</v>
      </c>
      <c r="E216" s="3">
        <v>0</v>
      </c>
      <c r="F216" s="3">
        <v>0</v>
      </c>
      <c r="G216" s="3">
        <v>0</v>
      </c>
      <c r="H216" s="3">
        <v>0</v>
      </c>
      <c r="I216" s="75"/>
      <c r="J216" s="39"/>
      <c r="K216" s="47"/>
    </row>
    <row r="217" spans="1:11" s="2" customFormat="1" ht="11.25" customHeight="1">
      <c r="A217" s="48" t="s">
        <v>196</v>
      </c>
      <c r="B217" s="51" t="s">
        <v>76</v>
      </c>
      <c r="C217" s="51" t="s">
        <v>25</v>
      </c>
      <c r="D217" s="13" t="s">
        <v>15</v>
      </c>
      <c r="E217" s="3">
        <f>E218+E219+E220+E221</f>
        <v>0</v>
      </c>
      <c r="F217" s="3">
        <f>F218+F219+F220+F221</f>
        <v>0</v>
      </c>
      <c r="G217" s="3">
        <f>G218+G219+G220+G221</f>
        <v>0</v>
      </c>
      <c r="H217" s="3">
        <f>H218+H219+H220+H221</f>
        <v>0</v>
      </c>
      <c r="I217" s="68" t="s">
        <v>200</v>
      </c>
      <c r="J217" s="37" t="s">
        <v>489</v>
      </c>
      <c r="K217" s="45" t="s">
        <v>200</v>
      </c>
    </row>
    <row r="218" spans="1:11" s="2" customFormat="1" ht="11.25" customHeight="1">
      <c r="A218" s="49"/>
      <c r="B218" s="52"/>
      <c r="C218" s="52"/>
      <c r="D218" s="13" t="s">
        <v>10</v>
      </c>
      <c r="E218" s="3">
        <v>0</v>
      </c>
      <c r="F218" s="3">
        <v>0</v>
      </c>
      <c r="G218" s="3">
        <v>0</v>
      </c>
      <c r="H218" s="3">
        <v>0</v>
      </c>
      <c r="I218" s="74"/>
      <c r="J218" s="38"/>
      <c r="K218" s="46"/>
    </row>
    <row r="219" spans="1:11" s="2" customFormat="1" ht="11.25" customHeight="1">
      <c r="A219" s="49"/>
      <c r="B219" s="52"/>
      <c r="C219" s="52"/>
      <c r="D219" s="13" t="s">
        <v>11</v>
      </c>
      <c r="E219" s="3">
        <v>0</v>
      </c>
      <c r="F219" s="3">
        <v>0</v>
      </c>
      <c r="G219" s="3">
        <v>0</v>
      </c>
      <c r="H219" s="3">
        <v>0</v>
      </c>
      <c r="I219" s="74"/>
      <c r="J219" s="38"/>
      <c r="K219" s="46"/>
    </row>
    <row r="220" spans="1:11" s="2" customFormat="1" ht="11.25" customHeight="1">
      <c r="A220" s="49"/>
      <c r="B220" s="52"/>
      <c r="C220" s="52"/>
      <c r="D220" s="13" t="s">
        <v>12</v>
      </c>
      <c r="E220" s="3">
        <v>0</v>
      </c>
      <c r="F220" s="3">
        <v>0</v>
      </c>
      <c r="G220" s="3">
        <v>0</v>
      </c>
      <c r="H220" s="3">
        <v>0</v>
      </c>
      <c r="I220" s="74"/>
      <c r="J220" s="38"/>
      <c r="K220" s="46"/>
    </row>
    <row r="221" spans="1:11" s="2" customFormat="1" ht="14.25" customHeight="1">
      <c r="A221" s="50"/>
      <c r="B221" s="53"/>
      <c r="C221" s="53"/>
      <c r="D221" s="13" t="s">
        <v>13</v>
      </c>
      <c r="E221" s="3">
        <v>0</v>
      </c>
      <c r="F221" s="3">
        <v>0</v>
      </c>
      <c r="G221" s="3">
        <v>0</v>
      </c>
      <c r="H221" s="3">
        <v>0</v>
      </c>
      <c r="I221" s="75"/>
      <c r="J221" s="39"/>
      <c r="K221" s="47"/>
    </row>
    <row r="222" spans="1:11" s="2" customFormat="1" ht="11.25" customHeight="1">
      <c r="A222" s="48" t="s">
        <v>197</v>
      </c>
      <c r="B222" s="51" t="s">
        <v>77</v>
      </c>
      <c r="C222" s="51" t="s">
        <v>25</v>
      </c>
      <c r="D222" s="13" t="s">
        <v>15</v>
      </c>
      <c r="E222" s="4">
        <f>E223+E224+E225+E226</f>
        <v>517448.1</v>
      </c>
      <c r="F222" s="4">
        <f>F223+F224+F225+F226</f>
        <v>571656.30000000005</v>
      </c>
      <c r="G222" s="4">
        <f>G223+G224+G225+G226</f>
        <v>210093.2</v>
      </c>
      <c r="H222" s="4">
        <f>H224+H225+H226</f>
        <v>210093.2</v>
      </c>
      <c r="I222" s="37" t="s">
        <v>178</v>
      </c>
      <c r="J222" s="37" t="s">
        <v>557</v>
      </c>
      <c r="K222" s="45" t="s">
        <v>200</v>
      </c>
    </row>
    <row r="223" spans="1:11" s="2" customFormat="1" ht="11.25" customHeight="1">
      <c r="A223" s="49"/>
      <c r="B223" s="52"/>
      <c r="C223" s="52"/>
      <c r="D223" s="13" t="s">
        <v>10</v>
      </c>
      <c r="E223" s="4">
        <v>0</v>
      </c>
      <c r="F223" s="4">
        <v>0</v>
      </c>
      <c r="G223" s="4">
        <v>0</v>
      </c>
      <c r="H223" s="4">
        <v>0</v>
      </c>
      <c r="I223" s="38"/>
      <c r="J223" s="38"/>
      <c r="K223" s="46"/>
    </row>
    <row r="224" spans="1:11" s="2" customFormat="1" ht="11.25" customHeight="1">
      <c r="A224" s="49"/>
      <c r="B224" s="52"/>
      <c r="C224" s="52"/>
      <c r="D224" s="13" t="s">
        <v>11</v>
      </c>
      <c r="E224" s="4">
        <v>517448.1</v>
      </c>
      <c r="F224" s="4">
        <v>571656.30000000005</v>
      </c>
      <c r="G224" s="4">
        <v>210093.2</v>
      </c>
      <c r="H224" s="4">
        <v>210093.2</v>
      </c>
      <c r="I224" s="38"/>
      <c r="J224" s="38"/>
      <c r="K224" s="46"/>
    </row>
    <row r="225" spans="1:11" s="2" customFormat="1" ht="11.25" customHeight="1">
      <c r="A225" s="49"/>
      <c r="B225" s="52"/>
      <c r="C225" s="52"/>
      <c r="D225" s="13" t="s">
        <v>12</v>
      </c>
      <c r="E225" s="4">
        <v>0</v>
      </c>
      <c r="F225" s="4">
        <v>0</v>
      </c>
      <c r="G225" s="4">
        <v>0</v>
      </c>
      <c r="H225" s="4">
        <v>0</v>
      </c>
      <c r="I225" s="38"/>
      <c r="J225" s="38"/>
      <c r="K225" s="46"/>
    </row>
    <row r="226" spans="1:11" s="2" customFormat="1" ht="177" customHeight="1">
      <c r="A226" s="50"/>
      <c r="B226" s="53"/>
      <c r="C226" s="53"/>
      <c r="D226" s="13" t="s">
        <v>13</v>
      </c>
      <c r="E226" s="4">
        <v>0</v>
      </c>
      <c r="F226" s="4">
        <v>0</v>
      </c>
      <c r="G226" s="4">
        <v>0</v>
      </c>
      <c r="H226" s="4">
        <v>0</v>
      </c>
      <c r="I226" s="39"/>
      <c r="J226" s="39"/>
      <c r="K226" s="47"/>
    </row>
    <row r="227" spans="1:11" s="2" customFormat="1" ht="11.25" customHeight="1">
      <c r="A227" s="48" t="s">
        <v>198</v>
      </c>
      <c r="B227" s="51" t="s">
        <v>78</v>
      </c>
      <c r="C227" s="51" t="s">
        <v>369</v>
      </c>
      <c r="D227" s="13" t="s">
        <v>15</v>
      </c>
      <c r="E227" s="4">
        <f>E228+E229+E230+E231</f>
        <v>18177.099999999999</v>
      </c>
      <c r="F227" s="4">
        <f>F228+F229+F230+F231</f>
        <v>18177.099999999999</v>
      </c>
      <c r="G227" s="4">
        <f>G228+G229+G230+G231</f>
        <v>4980.1000000000004</v>
      </c>
      <c r="H227" s="4">
        <f>H228+H229+H230+H231</f>
        <v>4980.1000000000004</v>
      </c>
      <c r="I227" s="68" t="s">
        <v>200</v>
      </c>
      <c r="J227" s="45" t="s">
        <v>200</v>
      </c>
      <c r="K227" s="45" t="s">
        <v>200</v>
      </c>
    </row>
    <row r="228" spans="1:11" s="2" customFormat="1" ht="11.25" customHeight="1">
      <c r="A228" s="49"/>
      <c r="B228" s="52"/>
      <c r="C228" s="52"/>
      <c r="D228" s="13" t="s">
        <v>10</v>
      </c>
      <c r="E228" s="4">
        <f>E233+E238+E243+E248</f>
        <v>2984.1</v>
      </c>
      <c r="F228" s="4">
        <f>F233+F238+F243+F248</f>
        <v>2984.1</v>
      </c>
      <c r="G228" s="4">
        <f t="shared" ref="F228:G231" si="19">G233+G238+G243+G248</f>
        <v>827.1</v>
      </c>
      <c r="H228" s="4">
        <f>H233+H238+H243+H248</f>
        <v>827.1</v>
      </c>
      <c r="I228" s="74"/>
      <c r="J228" s="46"/>
      <c r="K228" s="46"/>
    </row>
    <row r="229" spans="1:11" s="2" customFormat="1" ht="11.25" customHeight="1">
      <c r="A229" s="49"/>
      <c r="B229" s="52"/>
      <c r="C229" s="52"/>
      <c r="D229" s="13" t="s">
        <v>11</v>
      </c>
      <c r="E229" s="4">
        <f>E234+E239+E244+E249</f>
        <v>15193</v>
      </c>
      <c r="F229" s="4">
        <f>F234+F239+F244+F249</f>
        <v>15193</v>
      </c>
      <c r="G229" s="4">
        <f t="shared" si="19"/>
        <v>4153</v>
      </c>
      <c r="H229" s="4">
        <f>H234+H239+H244+H249</f>
        <v>4153</v>
      </c>
      <c r="I229" s="74"/>
      <c r="J229" s="46"/>
      <c r="K229" s="46"/>
    </row>
    <row r="230" spans="1:11" s="2" customFormat="1" ht="11.25" customHeight="1">
      <c r="A230" s="49"/>
      <c r="B230" s="52"/>
      <c r="C230" s="52"/>
      <c r="D230" s="13" t="s">
        <v>12</v>
      </c>
      <c r="E230" s="4">
        <f>E235+E240+E245+E250</f>
        <v>0</v>
      </c>
      <c r="F230" s="4">
        <f t="shared" si="19"/>
        <v>0</v>
      </c>
      <c r="G230" s="4">
        <f t="shared" si="19"/>
        <v>0</v>
      </c>
      <c r="H230" s="4">
        <f>H235+H240+H245+H250</f>
        <v>0</v>
      </c>
      <c r="I230" s="74"/>
      <c r="J230" s="46"/>
      <c r="K230" s="46"/>
    </row>
    <row r="231" spans="1:11" s="2" customFormat="1" ht="13.5" customHeight="1">
      <c r="A231" s="50"/>
      <c r="B231" s="53"/>
      <c r="C231" s="53"/>
      <c r="D231" s="13" t="s">
        <v>13</v>
      </c>
      <c r="E231" s="4">
        <f>E236+E241+E246+E251</f>
        <v>0</v>
      </c>
      <c r="F231" s="4">
        <f t="shared" si="19"/>
        <v>0</v>
      </c>
      <c r="G231" s="4">
        <f t="shared" si="19"/>
        <v>0</v>
      </c>
      <c r="H231" s="4">
        <f>H236+H241+H246+H251</f>
        <v>0</v>
      </c>
      <c r="I231" s="75"/>
      <c r="J231" s="47"/>
      <c r="K231" s="47"/>
    </row>
    <row r="232" spans="1:11" s="2" customFormat="1" ht="11.25" customHeight="1">
      <c r="A232" s="48" t="s">
        <v>315</v>
      </c>
      <c r="B232" s="51" t="s">
        <v>79</v>
      </c>
      <c r="C232" s="51" t="s">
        <v>25</v>
      </c>
      <c r="D232" s="13" t="s">
        <v>15</v>
      </c>
      <c r="E232" s="4">
        <f>E233+E234+E235+E236</f>
        <v>0</v>
      </c>
      <c r="F232" s="4">
        <f>F233+F234+F235+F236</f>
        <v>0</v>
      </c>
      <c r="G232" s="4">
        <f>G233+G234+G235+G236</f>
        <v>0</v>
      </c>
      <c r="H232" s="4">
        <f>H233+H234+H235+H236</f>
        <v>0</v>
      </c>
      <c r="I232" s="68" t="s">
        <v>200</v>
      </c>
      <c r="J232" s="37" t="s">
        <v>489</v>
      </c>
      <c r="K232" s="45" t="s">
        <v>200</v>
      </c>
    </row>
    <row r="233" spans="1:11" s="2" customFormat="1" ht="11.25" customHeight="1">
      <c r="A233" s="49"/>
      <c r="B233" s="52"/>
      <c r="C233" s="52"/>
      <c r="D233" s="13" t="s">
        <v>10</v>
      </c>
      <c r="E233" s="4">
        <v>0</v>
      </c>
      <c r="F233" s="4">
        <v>0</v>
      </c>
      <c r="G233" s="4">
        <v>0</v>
      </c>
      <c r="H233" s="4">
        <v>0</v>
      </c>
      <c r="I233" s="74"/>
      <c r="J233" s="38"/>
      <c r="K233" s="46"/>
    </row>
    <row r="234" spans="1:11" s="2" customFormat="1" ht="11.25" customHeight="1">
      <c r="A234" s="49"/>
      <c r="B234" s="52"/>
      <c r="C234" s="52"/>
      <c r="D234" s="13" t="s">
        <v>11</v>
      </c>
      <c r="E234" s="4">
        <v>0</v>
      </c>
      <c r="F234" s="4">
        <v>0</v>
      </c>
      <c r="G234" s="4">
        <v>0</v>
      </c>
      <c r="H234" s="4">
        <v>0</v>
      </c>
      <c r="I234" s="74"/>
      <c r="J234" s="38"/>
      <c r="K234" s="46"/>
    </row>
    <row r="235" spans="1:11" s="2" customFormat="1" ht="11.25" customHeight="1">
      <c r="A235" s="49"/>
      <c r="B235" s="52"/>
      <c r="C235" s="52"/>
      <c r="D235" s="13" t="s">
        <v>12</v>
      </c>
      <c r="E235" s="4">
        <v>0</v>
      </c>
      <c r="F235" s="4">
        <v>0</v>
      </c>
      <c r="G235" s="4">
        <v>0</v>
      </c>
      <c r="H235" s="4">
        <v>0</v>
      </c>
      <c r="I235" s="74"/>
      <c r="J235" s="38"/>
      <c r="K235" s="46"/>
    </row>
    <row r="236" spans="1:11" s="2" customFormat="1" ht="12" customHeight="1">
      <c r="A236" s="50"/>
      <c r="B236" s="53"/>
      <c r="C236" s="53"/>
      <c r="D236" s="13" t="s">
        <v>13</v>
      </c>
      <c r="E236" s="4">
        <v>0</v>
      </c>
      <c r="F236" s="4">
        <v>0</v>
      </c>
      <c r="G236" s="4">
        <v>0</v>
      </c>
      <c r="H236" s="4">
        <v>0</v>
      </c>
      <c r="I236" s="75"/>
      <c r="J236" s="39"/>
      <c r="K236" s="47"/>
    </row>
    <row r="237" spans="1:11" s="2" customFormat="1" ht="11.25" customHeight="1">
      <c r="A237" s="48" t="s">
        <v>316</v>
      </c>
      <c r="B237" s="51" t="s">
        <v>80</v>
      </c>
      <c r="C237" s="51" t="s">
        <v>25</v>
      </c>
      <c r="D237" s="13" t="s">
        <v>15</v>
      </c>
      <c r="E237" s="4">
        <f>E238+E239+E240+E241</f>
        <v>0</v>
      </c>
      <c r="F237" s="4">
        <f>F238+F239+F240+F241</f>
        <v>0</v>
      </c>
      <c r="G237" s="4">
        <f>G238+G239+G240+G241</f>
        <v>0</v>
      </c>
      <c r="H237" s="4">
        <f>H238+H239+H240+H241</f>
        <v>0</v>
      </c>
      <c r="I237" s="68" t="s">
        <v>200</v>
      </c>
      <c r="J237" s="37" t="s">
        <v>489</v>
      </c>
      <c r="K237" s="45" t="s">
        <v>200</v>
      </c>
    </row>
    <row r="238" spans="1:11" s="2" customFormat="1" ht="11.25" customHeight="1">
      <c r="A238" s="49"/>
      <c r="B238" s="52"/>
      <c r="C238" s="52"/>
      <c r="D238" s="13" t="s">
        <v>10</v>
      </c>
      <c r="E238" s="4">
        <v>0</v>
      </c>
      <c r="F238" s="4">
        <v>0</v>
      </c>
      <c r="G238" s="4">
        <v>0</v>
      </c>
      <c r="H238" s="4">
        <v>0</v>
      </c>
      <c r="I238" s="74"/>
      <c r="J238" s="38"/>
      <c r="K238" s="46"/>
    </row>
    <row r="239" spans="1:11" s="2" customFormat="1" ht="11.25" customHeight="1">
      <c r="A239" s="49"/>
      <c r="B239" s="52"/>
      <c r="C239" s="52"/>
      <c r="D239" s="13" t="s">
        <v>11</v>
      </c>
      <c r="E239" s="4">
        <v>0</v>
      </c>
      <c r="F239" s="4">
        <v>0</v>
      </c>
      <c r="G239" s="4">
        <v>0</v>
      </c>
      <c r="H239" s="4">
        <v>0</v>
      </c>
      <c r="I239" s="74"/>
      <c r="J239" s="38"/>
      <c r="K239" s="46"/>
    </row>
    <row r="240" spans="1:11" s="2" customFormat="1" ht="11.25" customHeight="1">
      <c r="A240" s="49"/>
      <c r="B240" s="52"/>
      <c r="C240" s="52"/>
      <c r="D240" s="13" t="s">
        <v>12</v>
      </c>
      <c r="E240" s="4">
        <v>0</v>
      </c>
      <c r="F240" s="4">
        <v>0</v>
      </c>
      <c r="G240" s="4">
        <v>0</v>
      </c>
      <c r="H240" s="4">
        <v>0</v>
      </c>
      <c r="I240" s="74"/>
      <c r="J240" s="38"/>
      <c r="K240" s="46"/>
    </row>
    <row r="241" spans="1:11" s="2" customFormat="1" ht="12.75" customHeight="1">
      <c r="A241" s="50"/>
      <c r="B241" s="53"/>
      <c r="C241" s="53"/>
      <c r="D241" s="13" t="s">
        <v>13</v>
      </c>
      <c r="E241" s="3">
        <v>0</v>
      </c>
      <c r="F241" s="3">
        <v>0</v>
      </c>
      <c r="G241" s="3">
        <v>0</v>
      </c>
      <c r="H241" s="3">
        <v>0</v>
      </c>
      <c r="I241" s="75"/>
      <c r="J241" s="39"/>
      <c r="K241" s="47"/>
    </row>
    <row r="242" spans="1:11" s="2" customFormat="1" ht="11.25" customHeight="1">
      <c r="A242" s="48" t="s">
        <v>317</v>
      </c>
      <c r="B242" s="51" t="s">
        <v>81</v>
      </c>
      <c r="C242" s="51" t="s">
        <v>370</v>
      </c>
      <c r="D242" s="13" t="s">
        <v>15</v>
      </c>
      <c r="E242" s="3">
        <f>E243+E244+E245+E246</f>
        <v>0</v>
      </c>
      <c r="F242" s="3">
        <f>F243+F244+F245+F246</f>
        <v>0</v>
      </c>
      <c r="G242" s="3">
        <f>G243+G244+G245+G246</f>
        <v>0</v>
      </c>
      <c r="H242" s="3">
        <f>H243+H244+H245+H246</f>
        <v>0</v>
      </c>
      <c r="I242" s="68" t="s">
        <v>200</v>
      </c>
      <c r="J242" s="37" t="s">
        <v>489</v>
      </c>
      <c r="K242" s="45" t="s">
        <v>200</v>
      </c>
    </row>
    <row r="243" spans="1:11" s="2" customFormat="1" ht="11.25" customHeight="1">
      <c r="A243" s="49"/>
      <c r="B243" s="52"/>
      <c r="C243" s="52"/>
      <c r="D243" s="13" t="s">
        <v>10</v>
      </c>
      <c r="E243" s="3">
        <v>0</v>
      </c>
      <c r="F243" s="3">
        <v>0</v>
      </c>
      <c r="G243" s="3">
        <v>0</v>
      </c>
      <c r="H243" s="3">
        <v>0</v>
      </c>
      <c r="I243" s="74"/>
      <c r="J243" s="38"/>
      <c r="K243" s="46"/>
    </row>
    <row r="244" spans="1:11" s="2" customFormat="1" ht="11.25" customHeight="1">
      <c r="A244" s="49"/>
      <c r="B244" s="52"/>
      <c r="C244" s="52"/>
      <c r="D244" s="13" t="s">
        <v>11</v>
      </c>
      <c r="E244" s="3">
        <v>0</v>
      </c>
      <c r="F244" s="3">
        <v>0</v>
      </c>
      <c r="G244" s="3">
        <v>0</v>
      </c>
      <c r="H244" s="3">
        <v>0</v>
      </c>
      <c r="I244" s="74"/>
      <c r="J244" s="38"/>
      <c r="K244" s="46"/>
    </row>
    <row r="245" spans="1:11" s="2" customFormat="1" ht="11.25" customHeight="1">
      <c r="A245" s="49"/>
      <c r="B245" s="52"/>
      <c r="C245" s="52"/>
      <c r="D245" s="13" t="s">
        <v>12</v>
      </c>
      <c r="E245" s="3">
        <v>0</v>
      </c>
      <c r="F245" s="3">
        <v>0</v>
      </c>
      <c r="G245" s="3">
        <v>0</v>
      </c>
      <c r="H245" s="3">
        <v>0</v>
      </c>
      <c r="I245" s="74"/>
      <c r="J245" s="38"/>
      <c r="K245" s="46"/>
    </row>
    <row r="246" spans="1:11" s="2" customFormat="1" ht="14.25" customHeight="1">
      <c r="A246" s="50"/>
      <c r="B246" s="53"/>
      <c r="C246" s="53"/>
      <c r="D246" s="13" t="s">
        <v>13</v>
      </c>
      <c r="E246" s="3">
        <v>0</v>
      </c>
      <c r="F246" s="3">
        <v>0</v>
      </c>
      <c r="G246" s="3">
        <v>0</v>
      </c>
      <c r="H246" s="3">
        <v>0</v>
      </c>
      <c r="I246" s="75"/>
      <c r="J246" s="39"/>
      <c r="K246" s="47"/>
    </row>
    <row r="247" spans="1:11" s="2" customFormat="1" ht="11.25" customHeight="1">
      <c r="A247" s="48" t="s">
        <v>318</v>
      </c>
      <c r="B247" s="51" t="s">
        <v>82</v>
      </c>
      <c r="C247" s="51" t="s">
        <v>25</v>
      </c>
      <c r="D247" s="13" t="s">
        <v>15</v>
      </c>
      <c r="E247" s="4">
        <f>E248+E249+E250+E251</f>
        <v>18177.099999999999</v>
      </c>
      <c r="F247" s="4">
        <f>F248+F249+F250+F251</f>
        <v>18177.099999999999</v>
      </c>
      <c r="G247" s="4">
        <f>G248+G249+G250+G251</f>
        <v>4980.1000000000004</v>
      </c>
      <c r="H247" s="4">
        <f>H248+H249+H250+H251</f>
        <v>4980.1000000000004</v>
      </c>
      <c r="I247" s="37" t="s">
        <v>447</v>
      </c>
      <c r="J247" s="37" t="s">
        <v>580</v>
      </c>
      <c r="K247" s="45" t="s">
        <v>200</v>
      </c>
    </row>
    <row r="248" spans="1:11" s="2" customFormat="1" ht="11.25" customHeight="1">
      <c r="A248" s="49"/>
      <c r="B248" s="52"/>
      <c r="C248" s="52"/>
      <c r="D248" s="13" t="s">
        <v>10</v>
      </c>
      <c r="E248" s="4">
        <v>2984.1</v>
      </c>
      <c r="F248" s="4">
        <v>2984.1</v>
      </c>
      <c r="G248" s="4">
        <v>827.1</v>
      </c>
      <c r="H248" s="4">
        <v>827.1</v>
      </c>
      <c r="I248" s="38"/>
      <c r="J248" s="38"/>
      <c r="K248" s="46"/>
    </row>
    <row r="249" spans="1:11" s="2" customFormat="1" ht="11.25" customHeight="1">
      <c r="A249" s="49"/>
      <c r="B249" s="52"/>
      <c r="C249" s="52"/>
      <c r="D249" s="13" t="s">
        <v>11</v>
      </c>
      <c r="E249" s="4">
        <v>15193</v>
      </c>
      <c r="F249" s="4">
        <v>15193</v>
      </c>
      <c r="G249" s="4">
        <v>4153</v>
      </c>
      <c r="H249" s="4">
        <v>4153</v>
      </c>
      <c r="I249" s="38"/>
      <c r="J249" s="38"/>
      <c r="K249" s="46"/>
    </row>
    <row r="250" spans="1:11" s="2" customFormat="1" ht="11.25" customHeight="1">
      <c r="A250" s="49"/>
      <c r="B250" s="52"/>
      <c r="C250" s="52"/>
      <c r="D250" s="13" t="s">
        <v>12</v>
      </c>
      <c r="E250" s="4">
        <v>0</v>
      </c>
      <c r="F250" s="4">
        <v>0</v>
      </c>
      <c r="G250" s="4">
        <v>0</v>
      </c>
      <c r="H250" s="4">
        <v>0</v>
      </c>
      <c r="I250" s="38"/>
      <c r="J250" s="38"/>
      <c r="K250" s="46"/>
    </row>
    <row r="251" spans="1:11" s="2" customFormat="1" ht="336.75" customHeight="1">
      <c r="A251" s="50"/>
      <c r="B251" s="53"/>
      <c r="C251" s="53"/>
      <c r="D251" s="13" t="s">
        <v>13</v>
      </c>
      <c r="E251" s="4">
        <v>0</v>
      </c>
      <c r="F251" s="4">
        <v>0</v>
      </c>
      <c r="G251" s="3">
        <v>0</v>
      </c>
      <c r="H251" s="3">
        <v>0</v>
      </c>
      <c r="I251" s="39"/>
      <c r="J251" s="39"/>
      <c r="K251" s="47"/>
    </row>
    <row r="252" spans="1:11" s="2" customFormat="1" ht="11.25" customHeight="1">
      <c r="A252" s="48" t="s">
        <v>319</v>
      </c>
      <c r="B252" s="51" t="s">
        <v>83</v>
      </c>
      <c r="C252" s="51" t="s">
        <v>25</v>
      </c>
      <c r="D252" s="13" t="s">
        <v>15</v>
      </c>
      <c r="E252" s="4">
        <f>E253+E254+E255+E256</f>
        <v>78560.2</v>
      </c>
      <c r="F252" s="4">
        <f>F253+F254+F255+F256</f>
        <v>72138.899999999994</v>
      </c>
      <c r="G252" s="4">
        <f>G253+G254+G255+G256</f>
        <v>31790.1</v>
      </c>
      <c r="H252" s="4">
        <f>H253+H254+H255+H256</f>
        <v>31790.1</v>
      </c>
      <c r="I252" s="68" t="s">
        <v>200</v>
      </c>
      <c r="J252" s="45" t="s">
        <v>200</v>
      </c>
      <c r="K252" s="45" t="s">
        <v>200</v>
      </c>
    </row>
    <row r="253" spans="1:11" s="2" customFormat="1" ht="11.25" customHeight="1">
      <c r="A253" s="49"/>
      <c r="B253" s="52"/>
      <c r="C253" s="52"/>
      <c r="D253" s="13" t="s">
        <v>10</v>
      </c>
      <c r="E253" s="4">
        <f>E258+E263+E268+E273+E278</f>
        <v>0</v>
      </c>
      <c r="F253" s="3">
        <f t="shared" ref="F253:G256" si="20">F258+F263+F268+F273+F278</f>
        <v>0</v>
      </c>
      <c r="G253" s="3">
        <f t="shared" si="20"/>
        <v>0</v>
      </c>
      <c r="H253" s="3">
        <f>H258+H263+H268+H273+H278</f>
        <v>0</v>
      </c>
      <c r="I253" s="74"/>
      <c r="J253" s="46"/>
      <c r="K253" s="46"/>
    </row>
    <row r="254" spans="1:11" s="2" customFormat="1" ht="11.25" customHeight="1">
      <c r="A254" s="49"/>
      <c r="B254" s="52"/>
      <c r="C254" s="52"/>
      <c r="D254" s="13" t="s">
        <v>11</v>
      </c>
      <c r="E254" s="4">
        <f t="shared" ref="E254:E256" si="21">E259+E264+E269+E274+E279</f>
        <v>78560.2</v>
      </c>
      <c r="F254" s="4">
        <f t="shared" si="20"/>
        <v>72138.899999999994</v>
      </c>
      <c r="G254" s="4">
        <f t="shared" si="20"/>
        <v>31790.1</v>
      </c>
      <c r="H254" s="4">
        <f>H259+H264+H269+H274+H279</f>
        <v>31790.1</v>
      </c>
      <c r="I254" s="74"/>
      <c r="J254" s="46"/>
      <c r="K254" s="46"/>
    </row>
    <row r="255" spans="1:11" s="2" customFormat="1" ht="11.25" customHeight="1">
      <c r="A255" s="49"/>
      <c r="B255" s="52"/>
      <c r="C255" s="52"/>
      <c r="D255" s="13" t="s">
        <v>12</v>
      </c>
      <c r="E255" s="4">
        <f t="shared" si="21"/>
        <v>0</v>
      </c>
      <c r="F255" s="3">
        <f t="shared" si="20"/>
        <v>0</v>
      </c>
      <c r="G255" s="3">
        <f t="shared" si="20"/>
        <v>0</v>
      </c>
      <c r="H255" s="3">
        <f>H260+H265+H270+H275+H280</f>
        <v>0</v>
      </c>
      <c r="I255" s="74"/>
      <c r="J255" s="46"/>
      <c r="K255" s="46"/>
    </row>
    <row r="256" spans="1:11" s="2" customFormat="1" ht="12.75" customHeight="1">
      <c r="A256" s="50"/>
      <c r="B256" s="53"/>
      <c r="C256" s="53"/>
      <c r="D256" s="13" t="s">
        <v>13</v>
      </c>
      <c r="E256" s="4">
        <f t="shared" si="21"/>
        <v>0</v>
      </c>
      <c r="F256" s="3">
        <f t="shared" si="20"/>
        <v>0</v>
      </c>
      <c r="G256" s="3">
        <f t="shared" si="20"/>
        <v>0</v>
      </c>
      <c r="H256" s="3">
        <f>H261+H266+H271+H276+H281</f>
        <v>0</v>
      </c>
      <c r="I256" s="75"/>
      <c r="J256" s="47"/>
      <c r="K256" s="47"/>
    </row>
    <row r="257" spans="1:11" s="2" customFormat="1" ht="11.25" customHeight="1">
      <c r="A257" s="48" t="s">
        <v>320</v>
      </c>
      <c r="B257" s="51" t="s">
        <v>84</v>
      </c>
      <c r="C257" s="51" t="s">
        <v>25</v>
      </c>
      <c r="D257" s="13" t="s">
        <v>15</v>
      </c>
      <c r="E257" s="4">
        <f>E258+E259+E260+E261</f>
        <v>78560.2</v>
      </c>
      <c r="F257" s="4">
        <f>F258+F259+F260+F261</f>
        <v>72138.899999999994</v>
      </c>
      <c r="G257" s="4">
        <f>G258+G259+G260+G261</f>
        <v>31790.1</v>
      </c>
      <c r="H257" s="4">
        <f>H258+H259+H260+H261</f>
        <v>31790.1</v>
      </c>
      <c r="I257" s="37" t="s">
        <v>448</v>
      </c>
      <c r="J257" s="73" t="s">
        <v>497</v>
      </c>
      <c r="K257" s="45" t="s">
        <v>200</v>
      </c>
    </row>
    <row r="258" spans="1:11" s="2" customFormat="1" ht="11.25" customHeight="1">
      <c r="A258" s="49"/>
      <c r="B258" s="52"/>
      <c r="C258" s="52"/>
      <c r="D258" s="13" t="s">
        <v>10</v>
      </c>
      <c r="E258" s="4">
        <v>0</v>
      </c>
      <c r="F258" s="3">
        <v>0</v>
      </c>
      <c r="G258" s="3">
        <v>0</v>
      </c>
      <c r="H258" s="3">
        <v>0</v>
      </c>
      <c r="I258" s="38"/>
      <c r="J258" s="73"/>
      <c r="K258" s="46"/>
    </row>
    <row r="259" spans="1:11" s="2" customFormat="1" ht="11.25" customHeight="1">
      <c r="A259" s="49"/>
      <c r="B259" s="52"/>
      <c r="C259" s="52"/>
      <c r="D259" s="13" t="s">
        <v>11</v>
      </c>
      <c r="E259" s="4">
        <v>78560.2</v>
      </c>
      <c r="F259" s="4">
        <v>72138.899999999994</v>
      </c>
      <c r="G259" s="4">
        <v>31790.1</v>
      </c>
      <c r="H259" s="4">
        <v>31790.1</v>
      </c>
      <c r="I259" s="38"/>
      <c r="J259" s="73"/>
      <c r="K259" s="46"/>
    </row>
    <row r="260" spans="1:11" s="2" customFormat="1" ht="11.25" customHeight="1">
      <c r="A260" s="49"/>
      <c r="B260" s="52"/>
      <c r="C260" s="52"/>
      <c r="D260" s="13" t="s">
        <v>12</v>
      </c>
      <c r="E260" s="4">
        <v>0</v>
      </c>
      <c r="F260" s="3">
        <v>0</v>
      </c>
      <c r="G260" s="3">
        <v>0</v>
      </c>
      <c r="H260" s="3">
        <v>0</v>
      </c>
      <c r="I260" s="38"/>
      <c r="J260" s="73"/>
      <c r="K260" s="46"/>
    </row>
    <row r="261" spans="1:11" s="2" customFormat="1" ht="151.5" customHeight="1">
      <c r="A261" s="50"/>
      <c r="B261" s="53"/>
      <c r="C261" s="53"/>
      <c r="D261" s="13" t="s">
        <v>13</v>
      </c>
      <c r="E261" s="4">
        <v>0</v>
      </c>
      <c r="F261" s="3">
        <v>0</v>
      </c>
      <c r="G261" s="3">
        <v>0</v>
      </c>
      <c r="H261" s="3">
        <v>0</v>
      </c>
      <c r="I261" s="38"/>
      <c r="J261" s="73"/>
      <c r="K261" s="47"/>
    </row>
    <row r="262" spans="1:11" s="2" customFormat="1" ht="11.25" customHeight="1">
      <c r="A262" s="48" t="s">
        <v>321</v>
      </c>
      <c r="B262" s="51" t="s">
        <v>85</v>
      </c>
      <c r="C262" s="51" t="s">
        <v>25</v>
      </c>
      <c r="D262" s="13" t="s">
        <v>15</v>
      </c>
      <c r="E262" s="4">
        <f>E263+E264+E265+E266</f>
        <v>0</v>
      </c>
      <c r="F262" s="3">
        <f>F263+F264+F265+F266</f>
        <v>0</v>
      </c>
      <c r="G262" s="3">
        <f>G263+G264+G265+G266</f>
        <v>0</v>
      </c>
      <c r="H262" s="3">
        <f>H263+H264+H265+H266</f>
        <v>0</v>
      </c>
      <c r="I262" s="40"/>
      <c r="J262" s="37" t="s">
        <v>381</v>
      </c>
      <c r="K262" s="45" t="s">
        <v>200</v>
      </c>
    </row>
    <row r="263" spans="1:11" s="2" customFormat="1" ht="11.25" customHeight="1">
      <c r="A263" s="49"/>
      <c r="B263" s="52"/>
      <c r="C263" s="52"/>
      <c r="D263" s="13" t="s">
        <v>10</v>
      </c>
      <c r="E263" s="4">
        <v>0</v>
      </c>
      <c r="F263" s="3">
        <v>0</v>
      </c>
      <c r="G263" s="3">
        <v>0</v>
      </c>
      <c r="H263" s="3">
        <v>0</v>
      </c>
      <c r="I263" s="40"/>
      <c r="J263" s="38"/>
      <c r="K263" s="46"/>
    </row>
    <row r="264" spans="1:11" s="2" customFormat="1" ht="11.25" customHeight="1">
      <c r="A264" s="49"/>
      <c r="B264" s="52"/>
      <c r="C264" s="52"/>
      <c r="D264" s="13" t="s">
        <v>11</v>
      </c>
      <c r="E264" s="4">
        <v>0</v>
      </c>
      <c r="F264" s="3">
        <v>0</v>
      </c>
      <c r="G264" s="3">
        <v>0</v>
      </c>
      <c r="H264" s="3">
        <v>0</v>
      </c>
      <c r="I264" s="40"/>
      <c r="J264" s="38"/>
      <c r="K264" s="46"/>
    </row>
    <row r="265" spans="1:11" s="2" customFormat="1" ht="11.25" customHeight="1">
      <c r="A265" s="49"/>
      <c r="B265" s="52"/>
      <c r="C265" s="52"/>
      <c r="D265" s="13" t="s">
        <v>12</v>
      </c>
      <c r="E265" s="4">
        <v>0</v>
      </c>
      <c r="F265" s="3">
        <v>0</v>
      </c>
      <c r="G265" s="3">
        <v>0</v>
      </c>
      <c r="H265" s="3">
        <v>0</v>
      </c>
      <c r="I265" s="40"/>
      <c r="J265" s="38"/>
      <c r="K265" s="46"/>
    </row>
    <row r="266" spans="1:11" s="2" customFormat="1" ht="38.25" customHeight="1">
      <c r="A266" s="50"/>
      <c r="B266" s="53"/>
      <c r="C266" s="53"/>
      <c r="D266" s="13" t="s">
        <v>13</v>
      </c>
      <c r="E266" s="4">
        <v>0</v>
      </c>
      <c r="F266" s="3">
        <v>0</v>
      </c>
      <c r="G266" s="3">
        <v>0</v>
      </c>
      <c r="H266" s="3">
        <v>0</v>
      </c>
      <c r="I266" s="40"/>
      <c r="J266" s="39"/>
      <c r="K266" s="47"/>
    </row>
    <row r="267" spans="1:11" s="2" customFormat="1" ht="11.25" customHeight="1">
      <c r="A267" s="48" t="s">
        <v>322</v>
      </c>
      <c r="B267" s="51" t="s">
        <v>86</v>
      </c>
      <c r="C267" s="51" t="s">
        <v>25</v>
      </c>
      <c r="D267" s="13" t="s">
        <v>15</v>
      </c>
      <c r="E267" s="4">
        <f>E268+E269+E270+E271</f>
        <v>0</v>
      </c>
      <c r="F267" s="3">
        <f>F268+F269+F270+F271</f>
        <v>0</v>
      </c>
      <c r="G267" s="3">
        <f>G268+G269+G270+G271</f>
        <v>0</v>
      </c>
      <c r="H267" s="3">
        <f>H268+H269+H270+H271</f>
        <v>0</v>
      </c>
      <c r="I267" s="40"/>
      <c r="J267" s="37" t="s">
        <v>382</v>
      </c>
      <c r="K267" s="45" t="s">
        <v>200</v>
      </c>
    </row>
    <row r="268" spans="1:11" s="2" customFormat="1" ht="11.25" customHeight="1">
      <c r="A268" s="49"/>
      <c r="B268" s="52"/>
      <c r="C268" s="52"/>
      <c r="D268" s="13" t="s">
        <v>10</v>
      </c>
      <c r="E268" s="4">
        <v>0</v>
      </c>
      <c r="F268" s="3">
        <v>0</v>
      </c>
      <c r="G268" s="3">
        <v>0</v>
      </c>
      <c r="H268" s="3">
        <v>0</v>
      </c>
      <c r="I268" s="40"/>
      <c r="J268" s="38"/>
      <c r="K268" s="46"/>
    </row>
    <row r="269" spans="1:11" s="2" customFormat="1" ht="11.25" customHeight="1">
      <c r="A269" s="49"/>
      <c r="B269" s="52"/>
      <c r="C269" s="52"/>
      <c r="D269" s="13" t="s">
        <v>11</v>
      </c>
      <c r="E269" s="4">
        <v>0</v>
      </c>
      <c r="F269" s="3">
        <v>0</v>
      </c>
      <c r="G269" s="3">
        <v>0</v>
      </c>
      <c r="H269" s="3">
        <v>0</v>
      </c>
      <c r="I269" s="40"/>
      <c r="J269" s="38"/>
      <c r="K269" s="46"/>
    </row>
    <row r="270" spans="1:11" s="2" customFormat="1" ht="11.25" customHeight="1">
      <c r="A270" s="49"/>
      <c r="B270" s="52"/>
      <c r="C270" s="52"/>
      <c r="D270" s="13" t="s">
        <v>12</v>
      </c>
      <c r="E270" s="4">
        <v>0</v>
      </c>
      <c r="F270" s="3">
        <v>0</v>
      </c>
      <c r="G270" s="3">
        <v>0</v>
      </c>
      <c r="H270" s="3">
        <v>0</v>
      </c>
      <c r="I270" s="40"/>
      <c r="J270" s="38"/>
      <c r="K270" s="46"/>
    </row>
    <row r="271" spans="1:11" s="2" customFormat="1" ht="24" customHeight="1">
      <c r="A271" s="50"/>
      <c r="B271" s="53"/>
      <c r="C271" s="53"/>
      <c r="D271" s="13" t="s">
        <v>13</v>
      </c>
      <c r="E271" s="4">
        <v>0</v>
      </c>
      <c r="F271" s="3">
        <v>0</v>
      </c>
      <c r="G271" s="3">
        <v>0</v>
      </c>
      <c r="H271" s="3">
        <v>0</v>
      </c>
      <c r="I271" s="40"/>
      <c r="J271" s="39"/>
      <c r="K271" s="47"/>
    </row>
    <row r="272" spans="1:11" s="2" customFormat="1" ht="11.25" customHeight="1">
      <c r="A272" s="48" t="s">
        <v>323</v>
      </c>
      <c r="B272" s="51" t="s">
        <v>87</v>
      </c>
      <c r="C272" s="51" t="s">
        <v>25</v>
      </c>
      <c r="D272" s="13" t="s">
        <v>15</v>
      </c>
      <c r="E272" s="4">
        <f>E273+E274+E275+E276</f>
        <v>0</v>
      </c>
      <c r="F272" s="3">
        <f>F273+F274+F275+F276</f>
        <v>0</v>
      </c>
      <c r="G272" s="3">
        <f>G273+G274+G275+G276</f>
        <v>0</v>
      </c>
      <c r="H272" s="3">
        <f>H273+H274+H275+H276</f>
        <v>0</v>
      </c>
      <c r="I272" s="40"/>
      <c r="J272" s="73" t="s">
        <v>383</v>
      </c>
      <c r="K272" s="45" t="s">
        <v>200</v>
      </c>
    </row>
    <row r="273" spans="1:11" s="2" customFormat="1" ht="11.25" customHeight="1">
      <c r="A273" s="49"/>
      <c r="B273" s="52"/>
      <c r="C273" s="52"/>
      <c r="D273" s="13" t="s">
        <v>10</v>
      </c>
      <c r="E273" s="4">
        <v>0</v>
      </c>
      <c r="F273" s="3">
        <v>0</v>
      </c>
      <c r="G273" s="3">
        <v>0</v>
      </c>
      <c r="H273" s="3">
        <v>0</v>
      </c>
      <c r="I273" s="40"/>
      <c r="J273" s="73"/>
      <c r="K273" s="46"/>
    </row>
    <row r="274" spans="1:11" s="2" customFormat="1" ht="11.25" customHeight="1">
      <c r="A274" s="49"/>
      <c r="B274" s="52"/>
      <c r="C274" s="52"/>
      <c r="D274" s="13" t="s">
        <v>11</v>
      </c>
      <c r="E274" s="4">
        <v>0</v>
      </c>
      <c r="F274" s="3">
        <v>0</v>
      </c>
      <c r="G274" s="3">
        <v>0</v>
      </c>
      <c r="H274" s="3">
        <v>0</v>
      </c>
      <c r="I274" s="40"/>
      <c r="J274" s="73"/>
      <c r="K274" s="46"/>
    </row>
    <row r="275" spans="1:11" s="2" customFormat="1" ht="11.25" customHeight="1">
      <c r="A275" s="49"/>
      <c r="B275" s="52"/>
      <c r="C275" s="52"/>
      <c r="D275" s="13" t="s">
        <v>12</v>
      </c>
      <c r="E275" s="4">
        <v>0</v>
      </c>
      <c r="F275" s="3">
        <v>0</v>
      </c>
      <c r="G275" s="3">
        <v>0</v>
      </c>
      <c r="H275" s="3">
        <v>0</v>
      </c>
      <c r="I275" s="40"/>
      <c r="J275" s="73"/>
      <c r="K275" s="46"/>
    </row>
    <row r="276" spans="1:11" s="2" customFormat="1" ht="42.75" customHeight="1">
      <c r="A276" s="50"/>
      <c r="B276" s="53"/>
      <c r="C276" s="53"/>
      <c r="D276" s="13" t="s">
        <v>13</v>
      </c>
      <c r="E276" s="4">
        <v>0</v>
      </c>
      <c r="F276" s="3">
        <v>0</v>
      </c>
      <c r="G276" s="3">
        <v>0</v>
      </c>
      <c r="H276" s="3">
        <v>0</v>
      </c>
      <c r="I276" s="40"/>
      <c r="J276" s="73"/>
      <c r="K276" s="47"/>
    </row>
    <row r="277" spans="1:11" s="2" customFormat="1" ht="11.25" customHeight="1">
      <c r="A277" s="48" t="s">
        <v>324</v>
      </c>
      <c r="B277" s="51" t="s">
        <v>88</v>
      </c>
      <c r="C277" s="51" t="s">
        <v>25</v>
      </c>
      <c r="D277" s="13" t="s">
        <v>15</v>
      </c>
      <c r="E277" s="4">
        <f>E278+E279+E280+E281</f>
        <v>0</v>
      </c>
      <c r="F277" s="3">
        <f>F278+F279+F280+F281</f>
        <v>0</v>
      </c>
      <c r="G277" s="3">
        <f>G278+G279+G280+G281</f>
        <v>0</v>
      </c>
      <c r="H277" s="3">
        <f>H278+H279+H280+H281</f>
        <v>0</v>
      </c>
      <c r="I277" s="40"/>
      <c r="J277" s="72" t="s">
        <v>498</v>
      </c>
      <c r="K277" s="45" t="s">
        <v>200</v>
      </c>
    </row>
    <row r="278" spans="1:11" s="2" customFormat="1" ht="11.25" customHeight="1">
      <c r="A278" s="49"/>
      <c r="B278" s="52"/>
      <c r="C278" s="52"/>
      <c r="D278" s="13" t="s">
        <v>10</v>
      </c>
      <c r="E278" s="4">
        <v>0</v>
      </c>
      <c r="F278" s="3">
        <v>0</v>
      </c>
      <c r="G278" s="3">
        <v>0</v>
      </c>
      <c r="H278" s="3">
        <v>0</v>
      </c>
      <c r="I278" s="40"/>
      <c r="J278" s="72"/>
      <c r="K278" s="46"/>
    </row>
    <row r="279" spans="1:11" s="2" customFormat="1" ht="11.25" customHeight="1">
      <c r="A279" s="49"/>
      <c r="B279" s="52"/>
      <c r="C279" s="52"/>
      <c r="D279" s="13" t="s">
        <v>11</v>
      </c>
      <c r="E279" s="4">
        <v>0</v>
      </c>
      <c r="F279" s="3">
        <v>0</v>
      </c>
      <c r="G279" s="3">
        <v>0</v>
      </c>
      <c r="H279" s="3">
        <v>0</v>
      </c>
      <c r="I279" s="40"/>
      <c r="J279" s="72"/>
      <c r="K279" s="46"/>
    </row>
    <row r="280" spans="1:11" s="2" customFormat="1" ht="11.25" customHeight="1">
      <c r="A280" s="49"/>
      <c r="B280" s="52"/>
      <c r="C280" s="52"/>
      <c r="D280" s="13" t="s">
        <v>12</v>
      </c>
      <c r="E280" s="4">
        <v>0</v>
      </c>
      <c r="F280" s="3">
        <v>0</v>
      </c>
      <c r="G280" s="3">
        <v>0</v>
      </c>
      <c r="H280" s="3">
        <v>0</v>
      </c>
      <c r="I280" s="40"/>
      <c r="J280" s="72"/>
      <c r="K280" s="46"/>
    </row>
    <row r="281" spans="1:11" s="2" customFormat="1" ht="161.25" customHeight="1">
      <c r="A281" s="50"/>
      <c r="B281" s="53"/>
      <c r="C281" s="53"/>
      <c r="D281" s="13" t="s">
        <v>13</v>
      </c>
      <c r="E281" s="4">
        <v>0</v>
      </c>
      <c r="F281" s="3">
        <v>0</v>
      </c>
      <c r="G281" s="3">
        <v>0</v>
      </c>
      <c r="H281" s="3">
        <v>0</v>
      </c>
      <c r="I281" s="41"/>
      <c r="J281" s="72"/>
      <c r="K281" s="47"/>
    </row>
    <row r="282" spans="1:11" s="2" customFormat="1" ht="11.25" customHeight="1">
      <c r="A282" s="48" t="s">
        <v>325</v>
      </c>
      <c r="B282" s="51" t="s">
        <v>176</v>
      </c>
      <c r="C282" s="51" t="s">
        <v>25</v>
      </c>
      <c r="D282" s="13" t="s">
        <v>15</v>
      </c>
      <c r="E282" s="4">
        <f>E283+E284+E285+E286</f>
        <v>0</v>
      </c>
      <c r="F282" s="3">
        <f>F283+F284+F285+F286</f>
        <v>0</v>
      </c>
      <c r="G282" s="3">
        <f>G283+G284+G285+G286</f>
        <v>0</v>
      </c>
      <c r="H282" s="3">
        <f>H283+H284+H285+H286</f>
        <v>0</v>
      </c>
      <c r="I282" s="45" t="s">
        <v>200</v>
      </c>
      <c r="J282" s="45" t="s">
        <v>200</v>
      </c>
      <c r="K282" s="45" t="s">
        <v>200</v>
      </c>
    </row>
    <row r="283" spans="1:11" s="2" customFormat="1" ht="11.25" customHeight="1">
      <c r="A283" s="49"/>
      <c r="B283" s="52"/>
      <c r="C283" s="52"/>
      <c r="D283" s="13" t="s">
        <v>10</v>
      </c>
      <c r="E283" s="4">
        <v>0</v>
      </c>
      <c r="F283" s="3">
        <v>0</v>
      </c>
      <c r="G283" s="3">
        <v>0</v>
      </c>
      <c r="H283" s="3">
        <v>0</v>
      </c>
      <c r="I283" s="46"/>
      <c r="J283" s="46"/>
      <c r="K283" s="46"/>
    </row>
    <row r="284" spans="1:11" s="2" customFormat="1" ht="11.25" customHeight="1">
      <c r="A284" s="49"/>
      <c r="B284" s="52"/>
      <c r="C284" s="52"/>
      <c r="D284" s="13" t="s">
        <v>11</v>
      </c>
      <c r="E284" s="4">
        <v>0</v>
      </c>
      <c r="F284" s="3">
        <v>0</v>
      </c>
      <c r="G284" s="3">
        <v>0</v>
      </c>
      <c r="H284" s="3">
        <v>0</v>
      </c>
      <c r="I284" s="46"/>
      <c r="J284" s="46"/>
      <c r="K284" s="46"/>
    </row>
    <row r="285" spans="1:11" s="2" customFormat="1" ht="11.25" customHeight="1">
      <c r="A285" s="49"/>
      <c r="B285" s="52"/>
      <c r="C285" s="52"/>
      <c r="D285" s="13" t="s">
        <v>12</v>
      </c>
      <c r="E285" s="4">
        <v>0</v>
      </c>
      <c r="F285" s="3">
        <v>0</v>
      </c>
      <c r="G285" s="3">
        <v>0</v>
      </c>
      <c r="H285" s="3">
        <v>0</v>
      </c>
      <c r="I285" s="46"/>
      <c r="J285" s="46"/>
      <c r="K285" s="46"/>
    </row>
    <row r="286" spans="1:11" s="2" customFormat="1" ht="12.75" customHeight="1">
      <c r="A286" s="50"/>
      <c r="B286" s="53"/>
      <c r="C286" s="53"/>
      <c r="D286" s="13" t="s">
        <v>13</v>
      </c>
      <c r="E286" s="4">
        <v>0</v>
      </c>
      <c r="F286" s="3">
        <v>0</v>
      </c>
      <c r="G286" s="3">
        <v>0</v>
      </c>
      <c r="H286" s="3">
        <v>0</v>
      </c>
      <c r="I286" s="47"/>
      <c r="J286" s="47"/>
      <c r="K286" s="47"/>
    </row>
    <row r="287" spans="1:11" s="2" customFormat="1" ht="11.25" customHeight="1">
      <c r="A287" s="48" t="s">
        <v>326</v>
      </c>
      <c r="B287" s="51" t="s">
        <v>89</v>
      </c>
      <c r="C287" s="51" t="s">
        <v>25</v>
      </c>
      <c r="D287" s="13" t="s">
        <v>15</v>
      </c>
      <c r="E287" s="4">
        <f>E288+E289+E290+E291</f>
        <v>0</v>
      </c>
      <c r="F287" s="3">
        <f>F288+F289+F290+F291</f>
        <v>0</v>
      </c>
      <c r="G287" s="3">
        <f>G288+G289+G290+G291</f>
        <v>0</v>
      </c>
      <c r="H287" s="3">
        <f>H288+H289+H290+H291</f>
        <v>0</v>
      </c>
      <c r="I287" s="37" t="s">
        <v>449</v>
      </c>
      <c r="J287" s="37" t="s">
        <v>571</v>
      </c>
      <c r="K287" s="45" t="s">
        <v>200</v>
      </c>
    </row>
    <row r="288" spans="1:11" s="2" customFormat="1" ht="11.25" customHeight="1">
      <c r="A288" s="49"/>
      <c r="B288" s="52"/>
      <c r="C288" s="52"/>
      <c r="D288" s="13" t="s">
        <v>10</v>
      </c>
      <c r="E288" s="4">
        <v>0</v>
      </c>
      <c r="F288" s="3">
        <v>0</v>
      </c>
      <c r="G288" s="3">
        <v>0</v>
      </c>
      <c r="H288" s="3">
        <v>0</v>
      </c>
      <c r="I288" s="38"/>
      <c r="J288" s="38"/>
      <c r="K288" s="46"/>
    </row>
    <row r="289" spans="1:11" s="2" customFormat="1" ht="11.25" customHeight="1">
      <c r="A289" s="49"/>
      <c r="B289" s="52"/>
      <c r="C289" s="52"/>
      <c r="D289" s="13" t="s">
        <v>11</v>
      </c>
      <c r="E289" s="4">
        <v>0</v>
      </c>
      <c r="F289" s="3">
        <v>0</v>
      </c>
      <c r="G289" s="3">
        <v>0</v>
      </c>
      <c r="H289" s="3">
        <v>0</v>
      </c>
      <c r="I289" s="38"/>
      <c r="J289" s="38"/>
      <c r="K289" s="46"/>
    </row>
    <row r="290" spans="1:11" s="2" customFormat="1" ht="11.25" customHeight="1">
      <c r="A290" s="49"/>
      <c r="B290" s="52"/>
      <c r="C290" s="52"/>
      <c r="D290" s="13" t="s">
        <v>12</v>
      </c>
      <c r="E290" s="4">
        <v>0</v>
      </c>
      <c r="F290" s="3">
        <v>0</v>
      </c>
      <c r="G290" s="3">
        <v>0</v>
      </c>
      <c r="H290" s="3">
        <v>0</v>
      </c>
      <c r="I290" s="38"/>
      <c r="J290" s="38"/>
      <c r="K290" s="46"/>
    </row>
    <row r="291" spans="1:11" s="2" customFormat="1" ht="78" customHeight="1">
      <c r="A291" s="50"/>
      <c r="B291" s="53"/>
      <c r="C291" s="53"/>
      <c r="D291" s="13" t="s">
        <v>13</v>
      </c>
      <c r="E291" s="4">
        <v>0</v>
      </c>
      <c r="F291" s="3">
        <v>0</v>
      </c>
      <c r="G291" s="3">
        <v>0</v>
      </c>
      <c r="H291" s="3">
        <v>0</v>
      </c>
      <c r="I291" s="39"/>
      <c r="J291" s="39"/>
      <c r="K291" s="47"/>
    </row>
    <row r="292" spans="1:11">
      <c r="A292" s="48" t="s">
        <v>404</v>
      </c>
      <c r="B292" s="51" t="s">
        <v>408</v>
      </c>
      <c r="C292" s="51" t="s">
        <v>25</v>
      </c>
      <c r="D292" s="25" t="s">
        <v>15</v>
      </c>
      <c r="E292" s="4">
        <f>E293+E294+E295+E296</f>
        <v>83530.8</v>
      </c>
      <c r="F292" s="4">
        <f t="shared" ref="F292:H292" si="22">F293+F294+F295+F296</f>
        <v>83530.8</v>
      </c>
      <c r="G292" s="4">
        <f t="shared" si="22"/>
        <v>0</v>
      </c>
      <c r="H292" s="4">
        <f t="shared" si="22"/>
        <v>0</v>
      </c>
      <c r="I292" s="37" t="s">
        <v>450</v>
      </c>
      <c r="J292" s="37" t="s">
        <v>533</v>
      </c>
      <c r="K292" s="45" t="s">
        <v>200</v>
      </c>
    </row>
    <row r="293" spans="1:11">
      <c r="A293" s="49"/>
      <c r="B293" s="52"/>
      <c r="C293" s="52"/>
      <c r="D293" s="25" t="s">
        <v>10</v>
      </c>
      <c r="E293" s="4">
        <v>83530.8</v>
      </c>
      <c r="F293" s="4">
        <v>83530.8</v>
      </c>
      <c r="G293" s="4">
        <v>0</v>
      </c>
      <c r="H293" s="4">
        <v>0</v>
      </c>
      <c r="I293" s="38"/>
      <c r="J293" s="38"/>
      <c r="K293" s="46"/>
    </row>
    <row r="294" spans="1:11">
      <c r="A294" s="49"/>
      <c r="B294" s="52"/>
      <c r="C294" s="52"/>
      <c r="D294" s="25" t="s">
        <v>11</v>
      </c>
      <c r="E294" s="4">
        <v>0</v>
      </c>
      <c r="F294" s="4">
        <v>0</v>
      </c>
      <c r="G294" s="4">
        <v>0</v>
      </c>
      <c r="H294" s="4">
        <v>0</v>
      </c>
      <c r="I294" s="38"/>
      <c r="J294" s="38"/>
      <c r="K294" s="46"/>
    </row>
    <row r="295" spans="1:11">
      <c r="A295" s="49"/>
      <c r="B295" s="52"/>
      <c r="C295" s="52"/>
      <c r="D295" s="25" t="s">
        <v>12</v>
      </c>
      <c r="E295" s="4">
        <v>0</v>
      </c>
      <c r="F295" s="4">
        <v>0</v>
      </c>
      <c r="G295" s="4">
        <v>0</v>
      </c>
      <c r="H295" s="4">
        <v>0</v>
      </c>
      <c r="I295" s="38"/>
      <c r="J295" s="38"/>
      <c r="K295" s="46"/>
    </row>
    <row r="296" spans="1:11" ht="68.25" customHeight="1">
      <c r="A296" s="50"/>
      <c r="B296" s="53"/>
      <c r="C296" s="53"/>
      <c r="D296" s="25" t="s">
        <v>13</v>
      </c>
      <c r="E296" s="4">
        <v>0</v>
      </c>
      <c r="F296" s="4">
        <v>0</v>
      </c>
      <c r="G296" s="4">
        <v>0</v>
      </c>
      <c r="H296" s="4">
        <v>0</v>
      </c>
      <c r="I296" s="39"/>
      <c r="J296" s="39"/>
      <c r="K296" s="47"/>
    </row>
    <row r="297" spans="1:11">
      <c r="A297" s="48" t="s">
        <v>405</v>
      </c>
      <c r="B297" s="51" t="s">
        <v>407</v>
      </c>
      <c r="C297" s="51" t="s">
        <v>397</v>
      </c>
      <c r="D297" s="25" t="s">
        <v>15</v>
      </c>
      <c r="E297" s="4">
        <f>E298+E299+E300+E301</f>
        <v>2058141.5</v>
      </c>
      <c r="F297" s="4">
        <f t="shared" ref="F297:H297" si="23">F298+F299+F300+F301</f>
        <v>1306441.5</v>
      </c>
      <c r="G297" s="4">
        <f t="shared" si="23"/>
        <v>241184.8</v>
      </c>
      <c r="H297" s="4">
        <f t="shared" si="23"/>
        <v>241184.8</v>
      </c>
      <c r="I297" s="37" t="s">
        <v>451</v>
      </c>
      <c r="J297" s="37" t="s">
        <v>577</v>
      </c>
      <c r="K297" s="45" t="s">
        <v>200</v>
      </c>
    </row>
    <row r="298" spans="1:11">
      <c r="A298" s="49"/>
      <c r="B298" s="52"/>
      <c r="C298" s="52"/>
      <c r="D298" s="25" t="s">
        <v>10</v>
      </c>
      <c r="E298" s="4">
        <v>1249194.1000000001</v>
      </c>
      <c r="F298" s="4">
        <v>1249194.1000000001</v>
      </c>
      <c r="G298" s="4">
        <v>0</v>
      </c>
      <c r="H298" s="4">
        <v>0</v>
      </c>
      <c r="I298" s="38"/>
      <c r="J298" s="38"/>
      <c r="K298" s="46"/>
    </row>
    <row r="299" spans="1:11">
      <c r="A299" s="49"/>
      <c r="B299" s="52"/>
      <c r="C299" s="52"/>
      <c r="D299" s="25" t="s">
        <v>11</v>
      </c>
      <c r="E299" s="4">
        <v>57247.4</v>
      </c>
      <c r="F299" s="4">
        <v>57247.4</v>
      </c>
      <c r="G299" s="4">
        <v>0</v>
      </c>
      <c r="H299" s="4">
        <v>0</v>
      </c>
      <c r="I299" s="38"/>
      <c r="J299" s="38"/>
      <c r="K299" s="46"/>
    </row>
    <row r="300" spans="1:11">
      <c r="A300" s="49"/>
      <c r="B300" s="52"/>
      <c r="C300" s="52"/>
      <c r="D300" s="25" t="s">
        <v>12</v>
      </c>
      <c r="E300" s="4">
        <v>0</v>
      </c>
      <c r="F300" s="4">
        <v>0</v>
      </c>
      <c r="G300" s="4">
        <v>0</v>
      </c>
      <c r="H300" s="4">
        <v>0</v>
      </c>
      <c r="I300" s="38"/>
      <c r="J300" s="38"/>
      <c r="K300" s="46"/>
    </row>
    <row r="301" spans="1:11" ht="369.75" customHeight="1">
      <c r="A301" s="50"/>
      <c r="B301" s="53"/>
      <c r="C301" s="53"/>
      <c r="D301" s="25" t="s">
        <v>13</v>
      </c>
      <c r="E301" s="4">
        <v>751700</v>
      </c>
      <c r="F301" s="4">
        <v>0</v>
      </c>
      <c r="G301" s="4">
        <v>241184.8</v>
      </c>
      <c r="H301" s="4">
        <v>241184.8</v>
      </c>
      <c r="I301" s="39"/>
      <c r="J301" s="39"/>
      <c r="K301" s="47"/>
    </row>
    <row r="302" spans="1:11">
      <c r="A302" s="48" t="s">
        <v>406</v>
      </c>
      <c r="B302" s="51" t="s">
        <v>409</v>
      </c>
      <c r="C302" s="51" t="s">
        <v>25</v>
      </c>
      <c r="D302" s="25" t="s">
        <v>15</v>
      </c>
      <c r="E302" s="4">
        <f>E303+E304+E305+E306</f>
        <v>30</v>
      </c>
      <c r="F302" s="4">
        <f t="shared" ref="F302:H302" si="24">F303+F304+F305+F306</f>
        <v>0</v>
      </c>
      <c r="G302" s="4">
        <f t="shared" si="24"/>
        <v>23.5</v>
      </c>
      <c r="H302" s="4">
        <f t="shared" si="24"/>
        <v>23.5</v>
      </c>
      <c r="I302" s="37" t="s">
        <v>452</v>
      </c>
      <c r="J302" s="37" t="s">
        <v>574</v>
      </c>
      <c r="K302" s="45" t="s">
        <v>200</v>
      </c>
    </row>
    <row r="303" spans="1:11">
      <c r="A303" s="49"/>
      <c r="B303" s="52"/>
      <c r="C303" s="52"/>
      <c r="D303" s="25" t="s">
        <v>10</v>
      </c>
      <c r="E303" s="4">
        <v>0</v>
      </c>
      <c r="F303" s="4">
        <v>0</v>
      </c>
      <c r="G303" s="4">
        <v>0</v>
      </c>
      <c r="H303" s="4">
        <v>0</v>
      </c>
      <c r="I303" s="38"/>
      <c r="J303" s="38"/>
      <c r="K303" s="46"/>
    </row>
    <row r="304" spans="1:11">
      <c r="A304" s="49"/>
      <c r="B304" s="52"/>
      <c r="C304" s="52"/>
      <c r="D304" s="25" t="s">
        <v>11</v>
      </c>
      <c r="E304" s="4">
        <v>0</v>
      </c>
      <c r="F304" s="4">
        <v>0</v>
      </c>
      <c r="G304" s="4">
        <v>0</v>
      </c>
      <c r="H304" s="4">
        <v>0</v>
      </c>
      <c r="I304" s="38"/>
      <c r="J304" s="38"/>
      <c r="K304" s="46"/>
    </row>
    <row r="305" spans="1:11">
      <c r="A305" s="49"/>
      <c r="B305" s="52"/>
      <c r="C305" s="52"/>
      <c r="D305" s="25" t="s">
        <v>12</v>
      </c>
      <c r="E305" s="4">
        <v>0</v>
      </c>
      <c r="F305" s="4">
        <v>0</v>
      </c>
      <c r="G305" s="4">
        <v>0</v>
      </c>
      <c r="H305" s="4">
        <v>0</v>
      </c>
      <c r="I305" s="38"/>
      <c r="J305" s="38"/>
      <c r="K305" s="46"/>
    </row>
    <row r="306" spans="1:11" ht="42" customHeight="1">
      <c r="A306" s="50"/>
      <c r="B306" s="53"/>
      <c r="C306" s="53"/>
      <c r="D306" s="25" t="s">
        <v>13</v>
      </c>
      <c r="E306" s="4">
        <v>30</v>
      </c>
      <c r="F306" s="4">
        <v>0</v>
      </c>
      <c r="G306" s="4">
        <v>23.5</v>
      </c>
      <c r="H306" s="4">
        <v>23.5</v>
      </c>
      <c r="I306" s="39"/>
      <c r="J306" s="39"/>
      <c r="K306" s="47"/>
    </row>
  </sheetData>
  <mergeCells count="368">
    <mergeCell ref="I292:I296"/>
    <mergeCell ref="I297:I301"/>
    <mergeCell ref="I302:I306"/>
    <mergeCell ref="J292:J296"/>
    <mergeCell ref="J297:J301"/>
    <mergeCell ref="J302:J306"/>
    <mergeCell ref="K292:K296"/>
    <mergeCell ref="K297:K301"/>
    <mergeCell ref="K302:K306"/>
    <mergeCell ref="A292:A296"/>
    <mergeCell ref="A297:A301"/>
    <mergeCell ref="A302:A306"/>
    <mergeCell ref="B292:B296"/>
    <mergeCell ref="B297:B301"/>
    <mergeCell ref="B302:B306"/>
    <mergeCell ref="C292:C296"/>
    <mergeCell ref="C297:C301"/>
    <mergeCell ref="C302:C306"/>
    <mergeCell ref="I4:J4"/>
    <mergeCell ref="K4:K5"/>
    <mergeCell ref="J1:K1"/>
    <mergeCell ref="A2:K2"/>
    <mergeCell ref="A4:A5"/>
    <mergeCell ref="B4:B5"/>
    <mergeCell ref="C4:C5"/>
    <mergeCell ref="D4:D5"/>
    <mergeCell ref="E4:E5"/>
    <mergeCell ref="F4:F5"/>
    <mergeCell ref="G4:G5"/>
    <mergeCell ref="H4:H5"/>
    <mergeCell ref="A12:A16"/>
    <mergeCell ref="B12:B16"/>
    <mergeCell ref="C12:C16"/>
    <mergeCell ref="I12:I16"/>
    <mergeCell ref="J12:J16"/>
    <mergeCell ref="K12:K16"/>
    <mergeCell ref="A7:A11"/>
    <mergeCell ref="B7:B11"/>
    <mergeCell ref="C7:C11"/>
    <mergeCell ref="I7:I11"/>
    <mergeCell ref="J7:J11"/>
    <mergeCell ref="K7:K11"/>
    <mergeCell ref="A22:A26"/>
    <mergeCell ref="B22:B26"/>
    <mergeCell ref="C22:C26"/>
    <mergeCell ref="I22:I26"/>
    <mergeCell ref="J22:J26"/>
    <mergeCell ref="K22:K26"/>
    <mergeCell ref="A17:A21"/>
    <mergeCell ref="B17:B21"/>
    <mergeCell ref="C17:C21"/>
    <mergeCell ref="I17:I21"/>
    <mergeCell ref="J17:J21"/>
    <mergeCell ref="K17:K21"/>
    <mergeCell ref="A32:A36"/>
    <mergeCell ref="B32:B36"/>
    <mergeCell ref="C32:C36"/>
    <mergeCell ref="I32:I36"/>
    <mergeCell ref="J32:J36"/>
    <mergeCell ref="K32:K36"/>
    <mergeCell ref="A27:A31"/>
    <mergeCell ref="B27:B31"/>
    <mergeCell ref="C27:C31"/>
    <mergeCell ref="I27:I31"/>
    <mergeCell ref="J27:J31"/>
    <mergeCell ref="K27:K31"/>
    <mergeCell ref="A47:A51"/>
    <mergeCell ref="B47:B51"/>
    <mergeCell ref="C47:C51"/>
    <mergeCell ref="I47:I51"/>
    <mergeCell ref="J47:J51"/>
    <mergeCell ref="K47:K51"/>
    <mergeCell ref="A37:A41"/>
    <mergeCell ref="B37:B41"/>
    <mergeCell ref="C37:C41"/>
    <mergeCell ref="I37:I41"/>
    <mergeCell ref="J37:J41"/>
    <mergeCell ref="K37:K41"/>
    <mergeCell ref="A42:A46"/>
    <mergeCell ref="B42:B46"/>
    <mergeCell ref="C42:C46"/>
    <mergeCell ref="I42:I46"/>
    <mergeCell ref="K42:K46"/>
    <mergeCell ref="J42:J46"/>
    <mergeCell ref="A57:A61"/>
    <mergeCell ref="B57:B61"/>
    <mergeCell ref="C57:C61"/>
    <mergeCell ref="I57:I61"/>
    <mergeCell ref="J57:J61"/>
    <mergeCell ref="K57:K61"/>
    <mergeCell ref="A52:A56"/>
    <mergeCell ref="B52:B56"/>
    <mergeCell ref="C52:C56"/>
    <mergeCell ref="I52:I56"/>
    <mergeCell ref="J52:J56"/>
    <mergeCell ref="K52:K56"/>
    <mergeCell ref="A67:A71"/>
    <mergeCell ref="B67:B71"/>
    <mergeCell ref="C67:C71"/>
    <mergeCell ref="I67:I71"/>
    <mergeCell ref="J67:J71"/>
    <mergeCell ref="K67:K71"/>
    <mergeCell ref="A62:A66"/>
    <mergeCell ref="B62:B66"/>
    <mergeCell ref="C62:C66"/>
    <mergeCell ref="I62:I66"/>
    <mergeCell ref="J62:J66"/>
    <mergeCell ref="K62:K66"/>
    <mergeCell ref="A77:A81"/>
    <mergeCell ref="B77:B81"/>
    <mergeCell ref="C77:C81"/>
    <mergeCell ref="I77:I81"/>
    <mergeCell ref="J77:J81"/>
    <mergeCell ref="K77:K81"/>
    <mergeCell ref="A72:A76"/>
    <mergeCell ref="B72:B76"/>
    <mergeCell ref="C72:C76"/>
    <mergeCell ref="I72:I76"/>
    <mergeCell ref="J72:J76"/>
    <mergeCell ref="K72:K76"/>
    <mergeCell ref="A87:A91"/>
    <mergeCell ref="B87:B91"/>
    <mergeCell ref="C87:C91"/>
    <mergeCell ref="I87:I91"/>
    <mergeCell ref="J87:J91"/>
    <mergeCell ref="K87:K91"/>
    <mergeCell ref="A82:A86"/>
    <mergeCell ref="B82:B86"/>
    <mergeCell ref="C82:C86"/>
    <mergeCell ref="I82:I86"/>
    <mergeCell ref="J82:J86"/>
    <mergeCell ref="K82:K86"/>
    <mergeCell ref="A97:A101"/>
    <mergeCell ref="B97:B101"/>
    <mergeCell ref="C97:C101"/>
    <mergeCell ref="I97:I101"/>
    <mergeCell ref="J127:J131"/>
    <mergeCell ref="K97:K101"/>
    <mergeCell ref="A92:A96"/>
    <mergeCell ref="B92:B96"/>
    <mergeCell ref="C92:C96"/>
    <mergeCell ref="I92:I96"/>
    <mergeCell ref="J92:J96"/>
    <mergeCell ref="K92:K96"/>
    <mergeCell ref="J97:J101"/>
    <mergeCell ref="A107:A111"/>
    <mergeCell ref="B107:B111"/>
    <mergeCell ref="C107:C111"/>
    <mergeCell ref="I107:I111"/>
    <mergeCell ref="J107:J111"/>
    <mergeCell ref="K107:K111"/>
    <mergeCell ref="A102:A106"/>
    <mergeCell ref="B102:B106"/>
    <mergeCell ref="C102:C106"/>
    <mergeCell ref="I102:I106"/>
    <mergeCell ref="J102:J106"/>
    <mergeCell ref="K102:K106"/>
    <mergeCell ref="A117:A121"/>
    <mergeCell ref="B117:B121"/>
    <mergeCell ref="C117:C121"/>
    <mergeCell ref="I117:I121"/>
    <mergeCell ref="J117:J121"/>
    <mergeCell ref="K117:K121"/>
    <mergeCell ref="A112:A116"/>
    <mergeCell ref="B112:B116"/>
    <mergeCell ref="C112:C116"/>
    <mergeCell ref="I112:I116"/>
    <mergeCell ref="J112:J116"/>
    <mergeCell ref="K112:K116"/>
    <mergeCell ref="A127:A131"/>
    <mergeCell ref="B127:B131"/>
    <mergeCell ref="C127:C131"/>
    <mergeCell ref="I127:I131"/>
    <mergeCell ref="K127:K131"/>
    <mergeCell ref="A122:A126"/>
    <mergeCell ref="B122:B126"/>
    <mergeCell ref="C122:C126"/>
    <mergeCell ref="I122:I126"/>
    <mergeCell ref="J122:J126"/>
    <mergeCell ref="K122:K126"/>
    <mergeCell ref="A137:A141"/>
    <mergeCell ref="B137:B141"/>
    <mergeCell ref="C137:C141"/>
    <mergeCell ref="I137:I141"/>
    <mergeCell ref="J137:J141"/>
    <mergeCell ref="K137:K141"/>
    <mergeCell ref="A132:A136"/>
    <mergeCell ref="B132:B136"/>
    <mergeCell ref="C132:C136"/>
    <mergeCell ref="I132:I136"/>
    <mergeCell ref="J132:J136"/>
    <mergeCell ref="K132:K136"/>
    <mergeCell ref="A147:A151"/>
    <mergeCell ref="B147:B151"/>
    <mergeCell ref="C147:C151"/>
    <mergeCell ref="I147:I151"/>
    <mergeCell ref="J147:J151"/>
    <mergeCell ref="K147:K151"/>
    <mergeCell ref="A142:A146"/>
    <mergeCell ref="B142:B146"/>
    <mergeCell ref="C142:C146"/>
    <mergeCell ref="I142:I146"/>
    <mergeCell ref="J142:J146"/>
    <mergeCell ref="K142:K146"/>
    <mergeCell ref="A157:A161"/>
    <mergeCell ref="B157:B161"/>
    <mergeCell ref="C157:C161"/>
    <mergeCell ref="I157:I161"/>
    <mergeCell ref="J157:J161"/>
    <mergeCell ref="K157:K161"/>
    <mergeCell ref="A152:A156"/>
    <mergeCell ref="B152:B156"/>
    <mergeCell ref="C152:C156"/>
    <mergeCell ref="I152:I156"/>
    <mergeCell ref="J152:J156"/>
    <mergeCell ref="K152:K156"/>
    <mergeCell ref="A167:A171"/>
    <mergeCell ref="B167:B171"/>
    <mergeCell ref="C167:C171"/>
    <mergeCell ref="I167:I171"/>
    <mergeCell ref="J167:J171"/>
    <mergeCell ref="K167:K171"/>
    <mergeCell ref="A162:A166"/>
    <mergeCell ref="B162:B166"/>
    <mergeCell ref="C162:C166"/>
    <mergeCell ref="I162:I166"/>
    <mergeCell ref="J162:J166"/>
    <mergeCell ref="K162:K166"/>
    <mergeCell ref="A177:A181"/>
    <mergeCell ref="B177:B181"/>
    <mergeCell ref="C177:C181"/>
    <mergeCell ref="I177:I181"/>
    <mergeCell ref="J177:J181"/>
    <mergeCell ref="K177:K181"/>
    <mergeCell ref="A172:A176"/>
    <mergeCell ref="B172:B176"/>
    <mergeCell ref="C172:C176"/>
    <mergeCell ref="I172:I176"/>
    <mergeCell ref="J172:J176"/>
    <mergeCell ref="K172:K176"/>
    <mergeCell ref="A192:A196"/>
    <mergeCell ref="B192:B196"/>
    <mergeCell ref="C192:C196"/>
    <mergeCell ref="I192:I196"/>
    <mergeCell ref="J192:J196"/>
    <mergeCell ref="K192:K196"/>
    <mergeCell ref="A182:A186"/>
    <mergeCell ref="B182:B186"/>
    <mergeCell ref="C182:C186"/>
    <mergeCell ref="I182:I186"/>
    <mergeCell ref="J182:J186"/>
    <mergeCell ref="K182:K186"/>
    <mergeCell ref="B187:B191"/>
    <mergeCell ref="C187:C191"/>
    <mergeCell ref="A187:A191"/>
    <mergeCell ref="I187:I191"/>
    <mergeCell ref="K187:K191"/>
    <mergeCell ref="J187:J191"/>
    <mergeCell ref="A202:A206"/>
    <mergeCell ref="B202:B206"/>
    <mergeCell ref="C202:C206"/>
    <mergeCell ref="I202:I206"/>
    <mergeCell ref="J202:J206"/>
    <mergeCell ref="K202:K206"/>
    <mergeCell ref="A197:A201"/>
    <mergeCell ref="B197:B201"/>
    <mergeCell ref="C197:C201"/>
    <mergeCell ref="I197:I201"/>
    <mergeCell ref="J197:J201"/>
    <mergeCell ref="K197:K201"/>
    <mergeCell ref="A212:A216"/>
    <mergeCell ref="B212:B216"/>
    <mergeCell ref="C212:C216"/>
    <mergeCell ref="I212:I216"/>
    <mergeCell ref="J212:J216"/>
    <mergeCell ref="K212:K216"/>
    <mergeCell ref="A207:A211"/>
    <mergeCell ref="B207:B211"/>
    <mergeCell ref="C207:C211"/>
    <mergeCell ref="I207:I211"/>
    <mergeCell ref="J207:J211"/>
    <mergeCell ref="K207:K211"/>
    <mergeCell ref="A222:A226"/>
    <mergeCell ref="B222:B226"/>
    <mergeCell ref="C222:C226"/>
    <mergeCell ref="I222:I226"/>
    <mergeCell ref="J222:J226"/>
    <mergeCell ref="K222:K226"/>
    <mergeCell ref="A217:A221"/>
    <mergeCell ref="B217:B221"/>
    <mergeCell ref="C217:C221"/>
    <mergeCell ref="I217:I221"/>
    <mergeCell ref="J217:J221"/>
    <mergeCell ref="K217:K221"/>
    <mergeCell ref="A232:A236"/>
    <mergeCell ref="B232:B236"/>
    <mergeCell ref="C232:C236"/>
    <mergeCell ref="I232:I236"/>
    <mergeCell ref="J232:J236"/>
    <mergeCell ref="K232:K236"/>
    <mergeCell ref="A227:A231"/>
    <mergeCell ref="B227:B231"/>
    <mergeCell ref="C227:C231"/>
    <mergeCell ref="I227:I231"/>
    <mergeCell ref="J227:J231"/>
    <mergeCell ref="K227:K231"/>
    <mergeCell ref="A242:A246"/>
    <mergeCell ref="B242:B246"/>
    <mergeCell ref="C242:C246"/>
    <mergeCell ref="I242:I246"/>
    <mergeCell ref="J242:J246"/>
    <mergeCell ref="K242:K246"/>
    <mergeCell ref="A237:A241"/>
    <mergeCell ref="B237:B241"/>
    <mergeCell ref="C237:C241"/>
    <mergeCell ref="I237:I241"/>
    <mergeCell ref="J237:J241"/>
    <mergeCell ref="K237:K241"/>
    <mergeCell ref="A252:A256"/>
    <mergeCell ref="B252:B256"/>
    <mergeCell ref="C252:C256"/>
    <mergeCell ref="I252:I256"/>
    <mergeCell ref="J252:J256"/>
    <mergeCell ref="K252:K256"/>
    <mergeCell ref="A247:A251"/>
    <mergeCell ref="B247:B251"/>
    <mergeCell ref="C247:C251"/>
    <mergeCell ref="I247:I251"/>
    <mergeCell ref="J247:J251"/>
    <mergeCell ref="K247:K251"/>
    <mergeCell ref="K262:K266"/>
    <mergeCell ref="A267:A271"/>
    <mergeCell ref="B267:B271"/>
    <mergeCell ref="C267:C271"/>
    <mergeCell ref="J267:J271"/>
    <mergeCell ref="K267:K271"/>
    <mergeCell ref="A257:A261"/>
    <mergeCell ref="B257:B261"/>
    <mergeCell ref="C257:C261"/>
    <mergeCell ref="I257:I281"/>
    <mergeCell ref="J257:J261"/>
    <mergeCell ref="K257:K261"/>
    <mergeCell ref="A262:A266"/>
    <mergeCell ref="B262:B266"/>
    <mergeCell ref="C262:C266"/>
    <mergeCell ref="J262:J266"/>
    <mergeCell ref="A272:A276"/>
    <mergeCell ref="B272:B276"/>
    <mergeCell ref="C272:C276"/>
    <mergeCell ref="J272:J276"/>
    <mergeCell ref="K272:K276"/>
    <mergeCell ref="A277:A281"/>
    <mergeCell ref="B277:B281"/>
    <mergeCell ref="C277:C281"/>
    <mergeCell ref="J277:J281"/>
    <mergeCell ref="K277:K281"/>
    <mergeCell ref="A287:A291"/>
    <mergeCell ref="B287:B291"/>
    <mergeCell ref="C287:C291"/>
    <mergeCell ref="I287:I291"/>
    <mergeCell ref="J287:J291"/>
    <mergeCell ref="K287:K291"/>
    <mergeCell ref="A282:A286"/>
    <mergeCell ref="B282:B286"/>
    <mergeCell ref="C282:C286"/>
    <mergeCell ref="I282:I286"/>
    <mergeCell ref="J282:J286"/>
    <mergeCell ref="K282:K286"/>
  </mergeCells>
  <hyperlinks>
    <hyperlink ref="F4" location="_ftn1" display="_ftn1"/>
  </hyperlinks>
  <pageMargins left="0.70866141732283472" right="0.70866141732283472" top="0.74803149606299213" bottom="0.74803149606299213" header="0.31496062992125984" footer="0.31496062992125984"/>
  <pageSetup paperSize="9" scale="56" fitToHeight="1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zoomScale="80" zoomScaleNormal="80" workbookViewId="0">
      <selection activeCell="N10" sqref="N10"/>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4" t="s">
        <v>17</v>
      </c>
      <c r="J5" s="14" t="s">
        <v>8</v>
      </c>
      <c r="K5" s="47"/>
    </row>
    <row r="6" spans="1:11" s="2" customFormat="1">
      <c r="A6" s="14">
        <v>1</v>
      </c>
      <c r="B6" s="14">
        <v>2</v>
      </c>
      <c r="C6" s="14">
        <v>3</v>
      </c>
      <c r="D6" s="14">
        <v>4</v>
      </c>
      <c r="E6" s="14">
        <v>5</v>
      </c>
      <c r="F6" s="14">
        <v>6</v>
      </c>
      <c r="G6" s="15">
        <v>7</v>
      </c>
      <c r="H6" s="14">
        <v>8</v>
      </c>
      <c r="I6" s="14">
        <v>9</v>
      </c>
      <c r="J6" s="14">
        <v>10</v>
      </c>
      <c r="K6" s="14">
        <v>11</v>
      </c>
    </row>
    <row r="7" spans="1:11" s="2" customFormat="1" ht="11.25" customHeight="1">
      <c r="A7" s="48" t="s">
        <v>327</v>
      </c>
      <c r="B7" s="51" t="s">
        <v>90</v>
      </c>
      <c r="C7" s="51" t="s">
        <v>25</v>
      </c>
      <c r="D7" s="13" t="s">
        <v>15</v>
      </c>
      <c r="E7" s="4">
        <f>E8+E9+E10+E11</f>
        <v>0</v>
      </c>
      <c r="F7" s="3">
        <f>F8+F9+F10+F11</f>
        <v>0</v>
      </c>
      <c r="G7" s="3">
        <f>G8+G9+G10+G11</f>
        <v>0</v>
      </c>
      <c r="H7" s="3">
        <f>H8+H9+H10+H11</f>
        <v>0</v>
      </c>
      <c r="I7" s="45" t="s">
        <v>200</v>
      </c>
      <c r="J7" s="45" t="s">
        <v>200</v>
      </c>
      <c r="K7" s="45" t="s">
        <v>200</v>
      </c>
    </row>
    <row r="8" spans="1:11" s="2" customFormat="1" ht="11.25" customHeight="1">
      <c r="A8" s="49"/>
      <c r="B8" s="52"/>
      <c r="C8" s="52"/>
      <c r="D8" s="13" t="s">
        <v>10</v>
      </c>
      <c r="E8" s="3">
        <f>E13+E18+E23+E28+E33</f>
        <v>0</v>
      </c>
      <c r="F8" s="3">
        <f t="shared" ref="F8:G11" si="0">F13+F18+F23+F28+F33</f>
        <v>0</v>
      </c>
      <c r="G8" s="3">
        <f t="shared" si="0"/>
        <v>0</v>
      </c>
      <c r="H8" s="3">
        <f>H13+H18+H23+H28+H33</f>
        <v>0</v>
      </c>
      <c r="I8" s="81"/>
      <c r="J8" s="46"/>
      <c r="K8" s="46"/>
    </row>
    <row r="9" spans="1:11" s="2" customFormat="1" ht="11.25" customHeight="1">
      <c r="A9" s="49"/>
      <c r="B9" s="52"/>
      <c r="C9" s="52"/>
      <c r="D9" s="13" t="s">
        <v>11</v>
      </c>
      <c r="E9" s="3">
        <f>E14+E19+E24+E29+E34</f>
        <v>0</v>
      </c>
      <c r="F9" s="3">
        <f t="shared" si="0"/>
        <v>0</v>
      </c>
      <c r="G9" s="3">
        <f t="shared" si="0"/>
        <v>0</v>
      </c>
      <c r="H9" s="3">
        <f>H14+H19+H24+H29+H34</f>
        <v>0</v>
      </c>
      <c r="I9" s="81"/>
      <c r="J9" s="46"/>
      <c r="K9" s="46"/>
    </row>
    <row r="10" spans="1:11" s="2" customFormat="1" ht="11.25" customHeight="1">
      <c r="A10" s="49"/>
      <c r="B10" s="52"/>
      <c r="C10" s="52"/>
      <c r="D10" s="13" t="s">
        <v>12</v>
      </c>
      <c r="E10" s="3">
        <f t="shared" ref="E10:E11" si="1">E15+E20+E25+E30+E35</f>
        <v>0</v>
      </c>
      <c r="F10" s="3">
        <f t="shared" si="0"/>
        <v>0</v>
      </c>
      <c r="G10" s="3">
        <f t="shared" si="0"/>
        <v>0</v>
      </c>
      <c r="H10" s="3">
        <f>H15+H20+H25+H30+H35</f>
        <v>0</v>
      </c>
      <c r="I10" s="81"/>
      <c r="J10" s="46"/>
      <c r="K10" s="46"/>
    </row>
    <row r="11" spans="1:11" s="2" customFormat="1" ht="13.5" customHeight="1">
      <c r="A11" s="50"/>
      <c r="B11" s="53"/>
      <c r="C11" s="53"/>
      <c r="D11" s="13" t="s">
        <v>13</v>
      </c>
      <c r="E11" s="4">
        <f t="shared" si="1"/>
        <v>0</v>
      </c>
      <c r="F11" s="3">
        <f t="shared" si="0"/>
        <v>0</v>
      </c>
      <c r="G11" s="3">
        <f t="shared" si="0"/>
        <v>0</v>
      </c>
      <c r="H11" s="3">
        <f>H16+H21+H26+H31+H36</f>
        <v>0</v>
      </c>
      <c r="I11" s="82"/>
      <c r="J11" s="47"/>
      <c r="K11" s="47"/>
    </row>
    <row r="12" spans="1:11" s="2" customFormat="1" ht="11.25" customHeight="1">
      <c r="A12" s="48" t="s">
        <v>328</v>
      </c>
      <c r="B12" s="51" t="s">
        <v>91</v>
      </c>
      <c r="C12" s="51" t="s">
        <v>25</v>
      </c>
      <c r="D12" s="13" t="s">
        <v>15</v>
      </c>
      <c r="E12" s="4">
        <f>E13+E14+E15+E16</f>
        <v>0</v>
      </c>
      <c r="F12" s="4">
        <f>F13+F14+F15+F16</f>
        <v>0</v>
      </c>
      <c r="G12" s="4">
        <f>G13+G14+G15+G16</f>
        <v>0</v>
      </c>
      <c r="H12" s="4">
        <f>H13+H14+H15+H16</f>
        <v>0</v>
      </c>
      <c r="I12" s="37" t="s">
        <v>454</v>
      </c>
      <c r="J12" s="37" t="s">
        <v>206</v>
      </c>
      <c r="K12" s="45" t="s">
        <v>200</v>
      </c>
    </row>
    <row r="13" spans="1:11" s="2" customFormat="1" ht="11.25" customHeight="1">
      <c r="A13" s="49"/>
      <c r="B13" s="52"/>
      <c r="C13" s="52"/>
      <c r="D13" s="13" t="s">
        <v>10</v>
      </c>
      <c r="E13" s="4">
        <v>0</v>
      </c>
      <c r="F13" s="4">
        <v>0</v>
      </c>
      <c r="G13" s="4">
        <v>0</v>
      </c>
      <c r="H13" s="4">
        <v>0</v>
      </c>
      <c r="I13" s="38"/>
      <c r="J13" s="38"/>
      <c r="K13" s="46"/>
    </row>
    <row r="14" spans="1:11" s="2" customFormat="1" ht="11.25" customHeight="1">
      <c r="A14" s="49"/>
      <c r="B14" s="52"/>
      <c r="C14" s="52"/>
      <c r="D14" s="13" t="s">
        <v>11</v>
      </c>
      <c r="E14" s="4">
        <v>0</v>
      </c>
      <c r="F14" s="4">
        <v>0</v>
      </c>
      <c r="G14" s="4">
        <v>0</v>
      </c>
      <c r="H14" s="4">
        <v>0</v>
      </c>
      <c r="I14" s="38"/>
      <c r="J14" s="38"/>
      <c r="K14" s="46"/>
    </row>
    <row r="15" spans="1:11" s="2" customFormat="1" ht="11.25" customHeight="1">
      <c r="A15" s="49"/>
      <c r="B15" s="52"/>
      <c r="C15" s="52"/>
      <c r="D15" s="13" t="s">
        <v>12</v>
      </c>
      <c r="E15" s="4">
        <v>0</v>
      </c>
      <c r="F15" s="4">
        <v>0</v>
      </c>
      <c r="G15" s="4">
        <v>0</v>
      </c>
      <c r="H15" s="4">
        <v>0</v>
      </c>
      <c r="I15" s="38"/>
      <c r="J15" s="38"/>
      <c r="K15" s="46"/>
    </row>
    <row r="16" spans="1:11" s="2" customFormat="1" ht="14.25" customHeight="1">
      <c r="A16" s="50"/>
      <c r="B16" s="53"/>
      <c r="C16" s="53"/>
      <c r="D16" s="13" t="s">
        <v>13</v>
      </c>
      <c r="E16" s="4">
        <v>0</v>
      </c>
      <c r="F16" s="4">
        <v>0</v>
      </c>
      <c r="G16" s="4">
        <v>0</v>
      </c>
      <c r="H16" s="4">
        <v>0</v>
      </c>
      <c r="I16" s="39"/>
      <c r="J16" s="39"/>
      <c r="K16" s="47"/>
    </row>
    <row r="17" spans="1:11" s="2" customFormat="1" ht="11.25" customHeight="1">
      <c r="A17" s="48" t="s">
        <v>329</v>
      </c>
      <c r="B17" s="51" t="s">
        <v>92</v>
      </c>
      <c r="C17" s="51" t="s">
        <v>25</v>
      </c>
      <c r="D17" s="13" t="s">
        <v>15</v>
      </c>
      <c r="E17" s="4">
        <f>E18+E19+E20+E21</f>
        <v>0</v>
      </c>
      <c r="F17" s="4">
        <f>F18+F19+F20+F21</f>
        <v>0</v>
      </c>
      <c r="G17" s="4">
        <f>G18+G19+G20+G21</f>
        <v>0</v>
      </c>
      <c r="H17" s="4">
        <f>H18+H19+H20+H21</f>
        <v>0</v>
      </c>
      <c r="I17" s="37" t="s">
        <v>453</v>
      </c>
      <c r="J17" s="37" t="s">
        <v>499</v>
      </c>
      <c r="K17" s="45" t="s">
        <v>200</v>
      </c>
    </row>
    <row r="18" spans="1:11" s="2" customFormat="1" ht="11.25" customHeight="1">
      <c r="A18" s="49"/>
      <c r="B18" s="52"/>
      <c r="C18" s="52"/>
      <c r="D18" s="13" t="s">
        <v>10</v>
      </c>
      <c r="E18" s="4">
        <v>0</v>
      </c>
      <c r="F18" s="4">
        <v>0</v>
      </c>
      <c r="G18" s="4">
        <v>0</v>
      </c>
      <c r="H18" s="4">
        <v>0</v>
      </c>
      <c r="I18" s="38"/>
      <c r="J18" s="38"/>
      <c r="K18" s="46"/>
    </row>
    <row r="19" spans="1:11" s="2" customFormat="1" ht="11.25" customHeight="1">
      <c r="A19" s="49"/>
      <c r="B19" s="52"/>
      <c r="C19" s="52"/>
      <c r="D19" s="13" t="s">
        <v>11</v>
      </c>
      <c r="E19" s="4">
        <v>0</v>
      </c>
      <c r="F19" s="4">
        <v>0</v>
      </c>
      <c r="G19" s="4">
        <v>0</v>
      </c>
      <c r="H19" s="4">
        <v>0</v>
      </c>
      <c r="I19" s="38"/>
      <c r="J19" s="38"/>
      <c r="K19" s="46"/>
    </row>
    <row r="20" spans="1:11" s="2" customFormat="1" ht="11.25" customHeight="1">
      <c r="A20" s="49"/>
      <c r="B20" s="52"/>
      <c r="C20" s="52"/>
      <c r="D20" s="13" t="s">
        <v>12</v>
      </c>
      <c r="E20" s="4">
        <v>0</v>
      </c>
      <c r="F20" s="4">
        <v>0</v>
      </c>
      <c r="G20" s="4">
        <v>0</v>
      </c>
      <c r="H20" s="4">
        <v>0</v>
      </c>
      <c r="I20" s="38"/>
      <c r="J20" s="38"/>
      <c r="K20" s="46"/>
    </row>
    <row r="21" spans="1:11" s="2" customFormat="1" ht="12" customHeight="1">
      <c r="A21" s="50"/>
      <c r="B21" s="53"/>
      <c r="C21" s="53"/>
      <c r="D21" s="13" t="s">
        <v>13</v>
      </c>
      <c r="E21" s="4">
        <v>0</v>
      </c>
      <c r="F21" s="4">
        <v>0</v>
      </c>
      <c r="G21" s="4">
        <v>0</v>
      </c>
      <c r="H21" s="4">
        <v>0</v>
      </c>
      <c r="I21" s="39"/>
      <c r="J21" s="39"/>
      <c r="K21" s="47"/>
    </row>
    <row r="22" spans="1:11" s="2" customFormat="1" ht="11.25" customHeight="1">
      <c r="A22" s="48" t="s">
        <v>330</v>
      </c>
      <c r="B22" s="51" t="s">
        <v>93</v>
      </c>
      <c r="C22" s="51" t="s">
        <v>25</v>
      </c>
      <c r="D22" s="13" t="s">
        <v>15</v>
      </c>
      <c r="E22" s="4">
        <f>E23+E24+E25+E26</f>
        <v>0</v>
      </c>
      <c r="F22" s="4">
        <f>F23+F24+F25+F26</f>
        <v>0</v>
      </c>
      <c r="G22" s="4">
        <f>G23+G24+G25+G26</f>
        <v>0</v>
      </c>
      <c r="H22" s="4">
        <f>H23+H24+H25+H26</f>
        <v>0</v>
      </c>
      <c r="I22" s="45" t="s">
        <v>200</v>
      </c>
      <c r="J22" s="37" t="s">
        <v>489</v>
      </c>
      <c r="K22" s="45" t="s">
        <v>200</v>
      </c>
    </row>
    <row r="23" spans="1:11" s="2" customFormat="1" ht="11.25" customHeight="1">
      <c r="A23" s="49"/>
      <c r="B23" s="52"/>
      <c r="C23" s="52"/>
      <c r="D23" s="13" t="s">
        <v>10</v>
      </c>
      <c r="E23" s="4">
        <v>0</v>
      </c>
      <c r="F23" s="4">
        <v>0</v>
      </c>
      <c r="G23" s="4">
        <v>0</v>
      </c>
      <c r="H23" s="4">
        <v>0</v>
      </c>
      <c r="I23" s="81"/>
      <c r="J23" s="38"/>
      <c r="K23" s="46"/>
    </row>
    <row r="24" spans="1:11" s="2" customFormat="1" ht="11.25" customHeight="1">
      <c r="A24" s="49"/>
      <c r="B24" s="52"/>
      <c r="C24" s="52"/>
      <c r="D24" s="13" t="s">
        <v>11</v>
      </c>
      <c r="E24" s="4">
        <v>0</v>
      </c>
      <c r="F24" s="4">
        <v>0</v>
      </c>
      <c r="G24" s="4">
        <v>0</v>
      </c>
      <c r="H24" s="4">
        <v>0</v>
      </c>
      <c r="I24" s="81"/>
      <c r="J24" s="38"/>
      <c r="K24" s="46"/>
    </row>
    <row r="25" spans="1:11" s="2" customFormat="1" ht="11.25" customHeight="1">
      <c r="A25" s="49"/>
      <c r="B25" s="52"/>
      <c r="C25" s="52"/>
      <c r="D25" s="13" t="s">
        <v>12</v>
      </c>
      <c r="E25" s="4">
        <v>0</v>
      </c>
      <c r="F25" s="4">
        <v>0</v>
      </c>
      <c r="G25" s="4">
        <v>0</v>
      </c>
      <c r="H25" s="4">
        <v>0</v>
      </c>
      <c r="I25" s="81"/>
      <c r="J25" s="38"/>
      <c r="K25" s="46"/>
    </row>
    <row r="26" spans="1:11" s="2" customFormat="1" ht="11.25" customHeight="1">
      <c r="A26" s="50"/>
      <c r="B26" s="53"/>
      <c r="C26" s="53"/>
      <c r="D26" s="13" t="s">
        <v>13</v>
      </c>
      <c r="E26" s="4">
        <v>0</v>
      </c>
      <c r="F26" s="4">
        <v>0</v>
      </c>
      <c r="G26" s="4">
        <v>0</v>
      </c>
      <c r="H26" s="4">
        <v>0</v>
      </c>
      <c r="I26" s="82"/>
      <c r="J26" s="39"/>
      <c r="K26" s="47"/>
    </row>
    <row r="27" spans="1:11" s="2" customFormat="1" ht="11.25" customHeight="1">
      <c r="A27" s="48" t="s">
        <v>331</v>
      </c>
      <c r="B27" s="51" t="s">
        <v>94</v>
      </c>
      <c r="C27" s="51" t="s">
        <v>25</v>
      </c>
      <c r="D27" s="13" t="s">
        <v>15</v>
      </c>
      <c r="E27" s="4">
        <f>E28+E29+E30+E31</f>
        <v>0</v>
      </c>
      <c r="F27" s="4">
        <f>F28+F29+F30+F31</f>
        <v>0</v>
      </c>
      <c r="G27" s="4">
        <f>G28+G29+G30+G31</f>
        <v>0</v>
      </c>
      <c r="H27" s="4">
        <f>H28+H29+H30+H31</f>
        <v>0</v>
      </c>
      <c r="I27" s="37" t="s">
        <v>184</v>
      </c>
      <c r="J27" s="37" t="s">
        <v>379</v>
      </c>
      <c r="K27" s="45" t="s">
        <v>200</v>
      </c>
    </row>
    <row r="28" spans="1:11" s="2" customFormat="1" ht="11.25" customHeight="1">
      <c r="A28" s="49"/>
      <c r="B28" s="52"/>
      <c r="C28" s="52"/>
      <c r="D28" s="13" t="s">
        <v>10</v>
      </c>
      <c r="E28" s="4">
        <v>0</v>
      </c>
      <c r="F28" s="4">
        <v>0</v>
      </c>
      <c r="G28" s="4">
        <v>0</v>
      </c>
      <c r="H28" s="4">
        <v>0</v>
      </c>
      <c r="I28" s="38"/>
      <c r="J28" s="38"/>
      <c r="K28" s="46"/>
    </row>
    <row r="29" spans="1:11" s="2" customFormat="1" ht="11.25" customHeight="1">
      <c r="A29" s="49"/>
      <c r="B29" s="52"/>
      <c r="C29" s="52"/>
      <c r="D29" s="13" t="s">
        <v>11</v>
      </c>
      <c r="E29" s="4">
        <v>0</v>
      </c>
      <c r="F29" s="4">
        <v>0</v>
      </c>
      <c r="G29" s="4">
        <v>0</v>
      </c>
      <c r="H29" s="4">
        <v>0</v>
      </c>
      <c r="I29" s="38"/>
      <c r="J29" s="38"/>
      <c r="K29" s="46"/>
    </row>
    <row r="30" spans="1:11" s="2" customFormat="1" ht="11.25" customHeight="1">
      <c r="A30" s="49"/>
      <c r="B30" s="52"/>
      <c r="C30" s="52"/>
      <c r="D30" s="13" t="s">
        <v>12</v>
      </c>
      <c r="E30" s="4">
        <v>0</v>
      </c>
      <c r="F30" s="4">
        <v>0</v>
      </c>
      <c r="G30" s="4">
        <v>0</v>
      </c>
      <c r="H30" s="4">
        <v>0</v>
      </c>
      <c r="I30" s="38"/>
      <c r="J30" s="38"/>
      <c r="K30" s="46"/>
    </row>
    <row r="31" spans="1:11" s="2" customFormat="1" ht="15" customHeight="1">
      <c r="A31" s="50"/>
      <c r="B31" s="53"/>
      <c r="C31" s="53"/>
      <c r="D31" s="13" t="s">
        <v>13</v>
      </c>
      <c r="E31" s="4">
        <v>0</v>
      </c>
      <c r="F31" s="4">
        <v>0</v>
      </c>
      <c r="G31" s="4">
        <v>0</v>
      </c>
      <c r="H31" s="4">
        <v>0</v>
      </c>
      <c r="I31" s="39"/>
      <c r="J31" s="39"/>
      <c r="K31" s="47"/>
    </row>
    <row r="32" spans="1:11" s="2" customFormat="1" ht="11.25" customHeight="1">
      <c r="A32" s="48" t="s">
        <v>332</v>
      </c>
      <c r="B32" s="51" t="s">
        <v>95</v>
      </c>
      <c r="C32" s="51" t="s">
        <v>25</v>
      </c>
      <c r="D32" s="13" t="s">
        <v>15</v>
      </c>
      <c r="E32" s="4">
        <f>E33+E34+E35+E36</f>
        <v>0</v>
      </c>
      <c r="F32" s="4">
        <f>F33+F34+F35+F36</f>
        <v>0</v>
      </c>
      <c r="G32" s="4">
        <f>G33+G34+G35+G36</f>
        <v>0</v>
      </c>
      <c r="H32" s="4">
        <f>H33+H34+H35+H36</f>
        <v>0</v>
      </c>
      <c r="I32" s="37" t="s">
        <v>454</v>
      </c>
      <c r="J32" s="37" t="s">
        <v>546</v>
      </c>
      <c r="K32" s="45" t="s">
        <v>200</v>
      </c>
    </row>
    <row r="33" spans="1:11" s="2" customFormat="1" ht="11.25" customHeight="1">
      <c r="A33" s="49"/>
      <c r="B33" s="79"/>
      <c r="C33" s="52"/>
      <c r="D33" s="13" t="s">
        <v>10</v>
      </c>
      <c r="E33" s="4">
        <v>0</v>
      </c>
      <c r="F33" s="4">
        <v>0</v>
      </c>
      <c r="G33" s="4">
        <v>0</v>
      </c>
      <c r="H33" s="4">
        <v>0</v>
      </c>
      <c r="I33" s="38"/>
      <c r="J33" s="38"/>
      <c r="K33" s="46"/>
    </row>
    <row r="34" spans="1:11" s="2" customFormat="1" ht="11.25" customHeight="1">
      <c r="A34" s="49"/>
      <c r="B34" s="79"/>
      <c r="C34" s="52"/>
      <c r="D34" s="13" t="s">
        <v>11</v>
      </c>
      <c r="E34" s="4">
        <v>0</v>
      </c>
      <c r="F34" s="4">
        <v>0</v>
      </c>
      <c r="G34" s="4">
        <v>0</v>
      </c>
      <c r="H34" s="4">
        <v>0</v>
      </c>
      <c r="I34" s="38"/>
      <c r="J34" s="38"/>
      <c r="K34" s="46"/>
    </row>
    <row r="35" spans="1:11" s="2" customFormat="1" ht="11.25" customHeight="1">
      <c r="A35" s="49"/>
      <c r="B35" s="79"/>
      <c r="C35" s="52"/>
      <c r="D35" s="13" t="s">
        <v>12</v>
      </c>
      <c r="E35" s="4">
        <v>0</v>
      </c>
      <c r="F35" s="4">
        <v>0</v>
      </c>
      <c r="G35" s="4">
        <v>0</v>
      </c>
      <c r="H35" s="4">
        <v>0</v>
      </c>
      <c r="I35" s="38"/>
      <c r="J35" s="38"/>
      <c r="K35" s="46"/>
    </row>
    <row r="36" spans="1:11" s="2" customFormat="1" ht="25.5" customHeight="1">
      <c r="A36" s="50"/>
      <c r="B36" s="80"/>
      <c r="C36" s="53"/>
      <c r="D36" s="13" t="s">
        <v>13</v>
      </c>
      <c r="E36" s="4">
        <v>0</v>
      </c>
      <c r="F36" s="4">
        <v>0</v>
      </c>
      <c r="G36" s="4">
        <v>0</v>
      </c>
      <c r="H36" s="4">
        <v>0</v>
      </c>
      <c r="I36" s="39"/>
      <c r="J36" s="39"/>
      <c r="K36" s="47"/>
    </row>
  </sheetData>
  <mergeCells count="48">
    <mergeCell ref="I4:J4"/>
    <mergeCell ref="K4:K5"/>
    <mergeCell ref="J1:K1"/>
    <mergeCell ref="A2:K2"/>
    <mergeCell ref="A4:A5"/>
    <mergeCell ref="B4:B5"/>
    <mergeCell ref="C4:C5"/>
    <mergeCell ref="D4:D5"/>
    <mergeCell ref="E4:E5"/>
    <mergeCell ref="F4:F5"/>
    <mergeCell ref="G4:G5"/>
    <mergeCell ref="H4:H5"/>
    <mergeCell ref="K12:K16"/>
    <mergeCell ref="A7:A11"/>
    <mergeCell ref="B7:B11"/>
    <mergeCell ref="C7:C11"/>
    <mergeCell ref="I7:I11"/>
    <mergeCell ref="J7:J11"/>
    <mergeCell ref="K7:K11"/>
    <mergeCell ref="A12:A16"/>
    <mergeCell ref="B12:B16"/>
    <mergeCell ref="C12:C16"/>
    <mergeCell ref="I12:I16"/>
    <mergeCell ref="J12:J16"/>
    <mergeCell ref="K22:K26"/>
    <mergeCell ref="A17:A21"/>
    <mergeCell ref="B17:B21"/>
    <mergeCell ref="C17:C21"/>
    <mergeCell ref="I17:I21"/>
    <mergeCell ref="J17:J21"/>
    <mergeCell ref="K17:K21"/>
    <mergeCell ref="A22:A26"/>
    <mergeCell ref="B22:B26"/>
    <mergeCell ref="C22:C26"/>
    <mergeCell ref="I22:I26"/>
    <mergeCell ref="J22:J26"/>
    <mergeCell ref="K32:K36"/>
    <mergeCell ref="A27:A31"/>
    <mergeCell ref="B27:B31"/>
    <mergeCell ref="C27:C31"/>
    <mergeCell ref="I27:I31"/>
    <mergeCell ref="J27:J31"/>
    <mergeCell ref="K27:K31"/>
    <mergeCell ref="A32:A36"/>
    <mergeCell ref="B32:B36"/>
    <mergeCell ref="C32:C36"/>
    <mergeCell ref="I32:I36"/>
    <mergeCell ref="J32:J36"/>
  </mergeCells>
  <hyperlinks>
    <hyperlink ref="F4" location="_ftn1" display="_ftn1"/>
  </hyperlinks>
  <pageMargins left="0.70866141732283472" right="0.70866141732283472" top="0.74803149606299213" bottom="0.74803149606299213" header="0.31496062992125984" footer="0.31496062992125984"/>
  <pageSetup paperSize="9" scale="56" fitToHeight="1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zoomScale="80" zoomScaleNormal="80" workbookViewId="0">
      <selection activeCell="N13" sqref="N13"/>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4" t="s">
        <v>17</v>
      </c>
      <c r="J5" s="14" t="s">
        <v>8</v>
      </c>
      <c r="K5" s="47"/>
    </row>
    <row r="6" spans="1:11" s="2" customFormat="1">
      <c r="A6" s="14">
        <v>1</v>
      </c>
      <c r="B6" s="14">
        <v>2</v>
      </c>
      <c r="C6" s="14">
        <v>3</v>
      </c>
      <c r="D6" s="14">
        <v>4</v>
      </c>
      <c r="E6" s="14">
        <v>5</v>
      </c>
      <c r="F6" s="14">
        <v>6</v>
      </c>
      <c r="G6" s="15">
        <v>7</v>
      </c>
      <c r="H6" s="14">
        <v>8</v>
      </c>
      <c r="I6" s="14">
        <v>9</v>
      </c>
      <c r="J6" s="14">
        <v>10</v>
      </c>
      <c r="K6" s="14">
        <v>11</v>
      </c>
    </row>
    <row r="7" spans="1:11" s="2" customFormat="1" ht="11.25" customHeight="1">
      <c r="A7" s="48" t="s">
        <v>340</v>
      </c>
      <c r="B7" s="51" t="s">
        <v>96</v>
      </c>
      <c r="C7" s="51" t="s">
        <v>369</v>
      </c>
      <c r="D7" s="13" t="s">
        <v>15</v>
      </c>
      <c r="E7" s="4">
        <f>E8+E9+E10+E11</f>
        <v>72633.400000000009</v>
      </c>
      <c r="F7" s="4">
        <f>F8+F9+F10+F11</f>
        <v>79722.400000000009</v>
      </c>
      <c r="G7" s="4">
        <f>G8+G9+G10+G11</f>
        <v>40846.300000000003</v>
      </c>
      <c r="H7" s="4">
        <f>H8+H9+H10+H11</f>
        <v>41449.93</v>
      </c>
      <c r="I7" s="45" t="s">
        <v>200</v>
      </c>
      <c r="J7" s="45" t="s">
        <v>200</v>
      </c>
      <c r="K7" s="45" t="s">
        <v>200</v>
      </c>
    </row>
    <row r="8" spans="1:11" s="2" customFormat="1" ht="11.25" customHeight="1">
      <c r="A8" s="49"/>
      <c r="B8" s="52"/>
      <c r="C8" s="52"/>
      <c r="D8" s="13" t="s">
        <v>10</v>
      </c>
      <c r="E8" s="4">
        <f>E13+E18+E23+E38+E43+E48+E53+E58+E63+E68</f>
        <v>0</v>
      </c>
      <c r="F8" s="3">
        <f t="shared" ref="F8:G11" si="0">F13+F18+F23+F38+F43+F48+F53+F58+F63+F68</f>
        <v>0</v>
      </c>
      <c r="G8" s="3">
        <f t="shared" si="0"/>
        <v>0</v>
      </c>
      <c r="H8" s="3">
        <f>H13+H18+H38+H43+H48+H53+H58+H63+H68</f>
        <v>0</v>
      </c>
      <c r="I8" s="81"/>
      <c r="J8" s="81"/>
      <c r="K8" s="46"/>
    </row>
    <row r="9" spans="1:11" s="2" customFormat="1" ht="11.25" customHeight="1">
      <c r="A9" s="49"/>
      <c r="B9" s="52"/>
      <c r="C9" s="52"/>
      <c r="D9" s="13" t="s">
        <v>11</v>
      </c>
      <c r="E9" s="4">
        <f>E14+E19+E24+E39+E44+E49+E54+E59+E64+E69</f>
        <v>72633.400000000009</v>
      </c>
      <c r="F9" s="4">
        <f t="shared" si="0"/>
        <v>79722.400000000009</v>
      </c>
      <c r="G9" s="4">
        <f t="shared" si="0"/>
        <v>40846.300000000003</v>
      </c>
      <c r="H9" s="4">
        <f>H14+H19+H24+H39+H44+H49+H54+H59+H64+H69</f>
        <v>41449.93</v>
      </c>
      <c r="I9" s="81"/>
      <c r="J9" s="81"/>
      <c r="K9" s="46"/>
    </row>
    <row r="10" spans="1:11" s="2" customFormat="1" ht="11.25" customHeight="1">
      <c r="A10" s="49"/>
      <c r="B10" s="52"/>
      <c r="C10" s="52"/>
      <c r="D10" s="13" t="s">
        <v>12</v>
      </c>
      <c r="E10" s="3">
        <f>E15+E20+E25+E40+E45+E50+E55+E60+E65+E70</f>
        <v>0</v>
      </c>
      <c r="F10" s="3">
        <f t="shared" si="0"/>
        <v>0</v>
      </c>
      <c r="G10" s="3">
        <f t="shared" si="0"/>
        <v>0</v>
      </c>
      <c r="H10" s="3">
        <f>H15+H20+H25+H40+H45+H50+H55+H60+H65+H70</f>
        <v>0</v>
      </c>
      <c r="I10" s="81"/>
      <c r="J10" s="81"/>
      <c r="K10" s="46"/>
    </row>
    <row r="11" spans="1:11" s="2" customFormat="1" ht="16.5" customHeight="1">
      <c r="A11" s="50"/>
      <c r="B11" s="53"/>
      <c r="C11" s="53"/>
      <c r="D11" s="13" t="s">
        <v>13</v>
      </c>
      <c r="E11" s="3">
        <f>E16+E21+E26+E41+E46+E51+E56+E61+E66+E71</f>
        <v>0</v>
      </c>
      <c r="F11" s="3">
        <f t="shared" si="0"/>
        <v>0</v>
      </c>
      <c r="G11" s="3">
        <f t="shared" si="0"/>
        <v>0</v>
      </c>
      <c r="H11" s="3">
        <f>H16+H21+H26+H41+H46+H51+H56+H61+H66+H71</f>
        <v>0</v>
      </c>
      <c r="I11" s="82"/>
      <c r="J11" s="82"/>
      <c r="K11" s="47"/>
    </row>
    <row r="12" spans="1:11" s="2" customFormat="1" ht="11.25" customHeight="1">
      <c r="A12" s="48" t="s">
        <v>341</v>
      </c>
      <c r="B12" s="51" t="s">
        <v>97</v>
      </c>
      <c r="C12" s="51" t="s">
        <v>369</v>
      </c>
      <c r="D12" s="13" t="s">
        <v>15</v>
      </c>
      <c r="E12" s="3">
        <f>E13+E14+E15+E16</f>
        <v>0</v>
      </c>
      <c r="F12" s="3">
        <f>F13+F14+F15+F16</f>
        <v>0</v>
      </c>
      <c r="G12" s="3">
        <f>G13+G14+G15+G16</f>
        <v>0</v>
      </c>
      <c r="H12" s="3">
        <f>H13+H14+H15+H16</f>
        <v>0</v>
      </c>
      <c r="I12" s="45" t="s">
        <v>200</v>
      </c>
      <c r="J12" s="37" t="s">
        <v>537</v>
      </c>
      <c r="K12" s="45" t="s">
        <v>200</v>
      </c>
    </row>
    <row r="13" spans="1:11" s="2" customFormat="1" ht="11.25" customHeight="1">
      <c r="A13" s="49"/>
      <c r="B13" s="52"/>
      <c r="C13" s="52"/>
      <c r="D13" s="13" t="s">
        <v>10</v>
      </c>
      <c r="E13" s="3">
        <v>0</v>
      </c>
      <c r="F13" s="3">
        <v>0</v>
      </c>
      <c r="G13" s="3">
        <v>0</v>
      </c>
      <c r="H13" s="3">
        <v>0</v>
      </c>
      <c r="I13" s="81"/>
      <c r="J13" s="38"/>
      <c r="K13" s="46"/>
    </row>
    <row r="14" spans="1:11" s="2" customFormat="1" ht="11.25" customHeight="1">
      <c r="A14" s="49"/>
      <c r="B14" s="52"/>
      <c r="C14" s="52"/>
      <c r="D14" s="13" t="s">
        <v>11</v>
      </c>
      <c r="E14" s="28">
        <v>0</v>
      </c>
      <c r="F14" s="3">
        <v>0</v>
      </c>
      <c r="G14" s="3">
        <v>0</v>
      </c>
      <c r="H14" s="3">
        <v>0</v>
      </c>
      <c r="I14" s="81"/>
      <c r="J14" s="38"/>
      <c r="K14" s="46"/>
    </row>
    <row r="15" spans="1:11" s="2" customFormat="1" ht="11.25" customHeight="1">
      <c r="A15" s="49"/>
      <c r="B15" s="52"/>
      <c r="C15" s="52"/>
      <c r="D15" s="13" t="s">
        <v>12</v>
      </c>
      <c r="E15" s="3">
        <v>0</v>
      </c>
      <c r="F15" s="3">
        <v>0</v>
      </c>
      <c r="G15" s="3">
        <v>0</v>
      </c>
      <c r="H15" s="3">
        <v>0</v>
      </c>
      <c r="I15" s="81"/>
      <c r="J15" s="38"/>
      <c r="K15" s="46"/>
    </row>
    <row r="16" spans="1:11" s="2" customFormat="1" ht="23.25" customHeight="1">
      <c r="A16" s="50"/>
      <c r="B16" s="53"/>
      <c r="C16" s="53"/>
      <c r="D16" s="13" t="s">
        <v>13</v>
      </c>
      <c r="E16" s="3">
        <v>0</v>
      </c>
      <c r="F16" s="3">
        <v>0</v>
      </c>
      <c r="G16" s="3">
        <v>0</v>
      </c>
      <c r="H16" s="3">
        <v>0</v>
      </c>
      <c r="I16" s="82"/>
      <c r="J16" s="39"/>
      <c r="K16" s="47"/>
    </row>
    <row r="17" spans="1:11" s="2" customFormat="1" ht="11.25" customHeight="1">
      <c r="A17" s="48" t="s">
        <v>342</v>
      </c>
      <c r="B17" s="51" t="s">
        <v>98</v>
      </c>
      <c r="C17" s="51" t="s">
        <v>25</v>
      </c>
      <c r="D17" s="13" t="s">
        <v>15</v>
      </c>
      <c r="E17" s="3">
        <f>E18+E19+E20+E21</f>
        <v>0</v>
      </c>
      <c r="F17" s="3">
        <f>F18+F19+F20+F21</f>
        <v>0</v>
      </c>
      <c r="G17" s="3">
        <f>G18+G19+G20+G21</f>
        <v>0</v>
      </c>
      <c r="H17" s="3">
        <f>H18+H19+H20+H21</f>
        <v>0</v>
      </c>
      <c r="I17" s="45" t="s">
        <v>200</v>
      </c>
      <c r="J17" s="37" t="s">
        <v>538</v>
      </c>
      <c r="K17" s="45" t="s">
        <v>200</v>
      </c>
    </row>
    <row r="18" spans="1:11" s="2" customFormat="1" ht="11.25" customHeight="1">
      <c r="A18" s="49"/>
      <c r="B18" s="52"/>
      <c r="C18" s="52"/>
      <c r="D18" s="13" t="s">
        <v>10</v>
      </c>
      <c r="E18" s="3">
        <v>0</v>
      </c>
      <c r="F18" s="3">
        <v>0</v>
      </c>
      <c r="G18" s="3">
        <v>0</v>
      </c>
      <c r="H18" s="3">
        <v>0</v>
      </c>
      <c r="I18" s="81"/>
      <c r="J18" s="38"/>
      <c r="K18" s="46"/>
    </row>
    <row r="19" spans="1:11" s="2" customFormat="1" ht="11.25" customHeight="1">
      <c r="A19" s="49"/>
      <c r="B19" s="52"/>
      <c r="C19" s="52"/>
      <c r="D19" s="13" t="s">
        <v>11</v>
      </c>
      <c r="E19" s="3">
        <v>0</v>
      </c>
      <c r="F19" s="3">
        <v>0</v>
      </c>
      <c r="G19" s="3">
        <v>0</v>
      </c>
      <c r="H19" s="3">
        <v>0</v>
      </c>
      <c r="I19" s="81"/>
      <c r="J19" s="38"/>
      <c r="K19" s="46"/>
    </row>
    <row r="20" spans="1:11" s="2" customFormat="1" ht="11.25" customHeight="1">
      <c r="A20" s="49"/>
      <c r="B20" s="52"/>
      <c r="C20" s="52"/>
      <c r="D20" s="13" t="s">
        <v>12</v>
      </c>
      <c r="E20" s="3">
        <v>0</v>
      </c>
      <c r="F20" s="3">
        <v>0</v>
      </c>
      <c r="G20" s="3">
        <v>0</v>
      </c>
      <c r="H20" s="3">
        <v>0</v>
      </c>
      <c r="I20" s="81"/>
      <c r="J20" s="38"/>
      <c r="K20" s="46"/>
    </row>
    <row r="21" spans="1:11" s="2" customFormat="1" ht="13.5" customHeight="1">
      <c r="A21" s="50"/>
      <c r="B21" s="53"/>
      <c r="C21" s="53"/>
      <c r="D21" s="13" t="s">
        <v>13</v>
      </c>
      <c r="E21" s="3">
        <v>0</v>
      </c>
      <c r="F21" s="3">
        <v>0</v>
      </c>
      <c r="G21" s="3">
        <v>0</v>
      </c>
      <c r="H21" s="3">
        <v>0</v>
      </c>
      <c r="I21" s="82"/>
      <c r="J21" s="39"/>
      <c r="K21" s="47"/>
    </row>
    <row r="22" spans="1:11" s="2" customFormat="1" ht="11.25" customHeight="1">
      <c r="A22" s="48" t="s">
        <v>343</v>
      </c>
      <c r="B22" s="51" t="s">
        <v>99</v>
      </c>
      <c r="C22" s="51" t="s">
        <v>25</v>
      </c>
      <c r="D22" s="13" t="s">
        <v>15</v>
      </c>
      <c r="E22" s="3">
        <f>E23+E24+E25+E26</f>
        <v>0</v>
      </c>
      <c r="F22" s="3">
        <f>F23+F24+F25+F26</f>
        <v>0</v>
      </c>
      <c r="G22" s="3">
        <f>G23+G24+G25+G26</f>
        <v>0</v>
      </c>
      <c r="H22" s="3">
        <f>H23+H24+H25+H26</f>
        <v>0</v>
      </c>
      <c r="I22" s="45" t="s">
        <v>200</v>
      </c>
      <c r="J22" s="37" t="s">
        <v>489</v>
      </c>
      <c r="K22" s="45" t="s">
        <v>200</v>
      </c>
    </row>
    <row r="23" spans="1:11" s="2" customFormat="1" ht="11.25" customHeight="1">
      <c r="A23" s="49"/>
      <c r="B23" s="52"/>
      <c r="C23" s="52"/>
      <c r="D23" s="13" t="s">
        <v>10</v>
      </c>
      <c r="E23" s="3">
        <f>E28+E33</f>
        <v>0</v>
      </c>
      <c r="F23" s="3">
        <f t="shared" ref="F23:G26" si="1">F28+F33</f>
        <v>0</v>
      </c>
      <c r="G23" s="3">
        <f t="shared" si="1"/>
        <v>0</v>
      </c>
      <c r="H23" s="3">
        <f>H28+H33</f>
        <v>0</v>
      </c>
      <c r="I23" s="81"/>
      <c r="J23" s="38"/>
      <c r="K23" s="46"/>
    </row>
    <row r="24" spans="1:11" s="2" customFormat="1" ht="11.25" customHeight="1">
      <c r="A24" s="49"/>
      <c r="B24" s="52"/>
      <c r="C24" s="52"/>
      <c r="D24" s="13" t="s">
        <v>11</v>
      </c>
      <c r="E24" s="3">
        <f>E29+E34</f>
        <v>0</v>
      </c>
      <c r="F24" s="3">
        <f t="shared" si="1"/>
        <v>0</v>
      </c>
      <c r="G24" s="3">
        <f t="shared" si="1"/>
        <v>0</v>
      </c>
      <c r="H24" s="3">
        <f>H29+H34</f>
        <v>0</v>
      </c>
      <c r="I24" s="81"/>
      <c r="J24" s="38"/>
      <c r="K24" s="46"/>
    </row>
    <row r="25" spans="1:11" s="2" customFormat="1" ht="11.25" customHeight="1">
      <c r="A25" s="49"/>
      <c r="B25" s="52"/>
      <c r="C25" s="52"/>
      <c r="D25" s="13" t="s">
        <v>12</v>
      </c>
      <c r="E25" s="3">
        <f>E30+E35</f>
        <v>0</v>
      </c>
      <c r="F25" s="3">
        <f t="shared" si="1"/>
        <v>0</v>
      </c>
      <c r="G25" s="3">
        <f t="shared" si="1"/>
        <v>0</v>
      </c>
      <c r="H25" s="3">
        <f>H30+H35</f>
        <v>0</v>
      </c>
      <c r="I25" s="81"/>
      <c r="J25" s="38"/>
      <c r="K25" s="46"/>
    </row>
    <row r="26" spans="1:11" s="2" customFormat="1" ht="10.5" customHeight="1">
      <c r="A26" s="50"/>
      <c r="B26" s="53"/>
      <c r="C26" s="53"/>
      <c r="D26" s="13" t="s">
        <v>13</v>
      </c>
      <c r="E26" s="3">
        <f>E31+E36</f>
        <v>0</v>
      </c>
      <c r="F26" s="3">
        <f t="shared" si="1"/>
        <v>0</v>
      </c>
      <c r="G26" s="3">
        <f t="shared" si="1"/>
        <v>0</v>
      </c>
      <c r="H26" s="3">
        <f>H31+H36</f>
        <v>0</v>
      </c>
      <c r="I26" s="82"/>
      <c r="J26" s="39"/>
      <c r="K26" s="47"/>
    </row>
    <row r="27" spans="1:11" s="2" customFormat="1" ht="11.25" customHeight="1">
      <c r="A27" s="48" t="s">
        <v>344</v>
      </c>
      <c r="B27" s="51" t="s">
        <v>124</v>
      </c>
      <c r="C27" s="51" t="s">
        <v>25</v>
      </c>
      <c r="D27" s="13" t="s">
        <v>15</v>
      </c>
      <c r="E27" s="3">
        <f>E28+E29+E30+E31</f>
        <v>0</v>
      </c>
      <c r="F27" s="3">
        <f>F28+F29+F30+F31</f>
        <v>0</v>
      </c>
      <c r="G27" s="3">
        <f>G28+G29+G30+G31</f>
        <v>0</v>
      </c>
      <c r="H27" s="3">
        <f>H28+H29+H30+H31</f>
        <v>0</v>
      </c>
      <c r="I27" s="45" t="s">
        <v>200</v>
      </c>
      <c r="J27" s="37" t="s">
        <v>389</v>
      </c>
      <c r="K27" s="45" t="s">
        <v>200</v>
      </c>
    </row>
    <row r="28" spans="1:11" s="2" customFormat="1" ht="11.25" customHeight="1">
      <c r="A28" s="49"/>
      <c r="B28" s="52"/>
      <c r="C28" s="52"/>
      <c r="D28" s="13" t="s">
        <v>10</v>
      </c>
      <c r="E28" s="3">
        <v>0</v>
      </c>
      <c r="F28" s="3">
        <v>0</v>
      </c>
      <c r="G28" s="3">
        <v>0</v>
      </c>
      <c r="H28" s="3">
        <v>0</v>
      </c>
      <c r="I28" s="81"/>
      <c r="J28" s="38"/>
      <c r="K28" s="46"/>
    </row>
    <row r="29" spans="1:11" s="2" customFormat="1" ht="11.25" customHeight="1">
      <c r="A29" s="49"/>
      <c r="B29" s="52"/>
      <c r="C29" s="52"/>
      <c r="D29" s="13" t="s">
        <v>11</v>
      </c>
      <c r="E29" s="3">
        <v>0</v>
      </c>
      <c r="F29" s="3">
        <v>0</v>
      </c>
      <c r="G29" s="3">
        <v>0</v>
      </c>
      <c r="H29" s="3">
        <v>0</v>
      </c>
      <c r="I29" s="81"/>
      <c r="J29" s="38"/>
      <c r="K29" s="46"/>
    </row>
    <row r="30" spans="1:11" s="2" customFormat="1" ht="11.25" customHeight="1">
      <c r="A30" s="49"/>
      <c r="B30" s="52"/>
      <c r="C30" s="52"/>
      <c r="D30" s="13" t="s">
        <v>12</v>
      </c>
      <c r="E30" s="3">
        <v>0</v>
      </c>
      <c r="F30" s="3">
        <v>0</v>
      </c>
      <c r="G30" s="3">
        <v>0</v>
      </c>
      <c r="H30" s="3">
        <v>0</v>
      </c>
      <c r="I30" s="81"/>
      <c r="J30" s="38"/>
      <c r="K30" s="46"/>
    </row>
    <row r="31" spans="1:11" s="2" customFormat="1" ht="12" customHeight="1">
      <c r="A31" s="50"/>
      <c r="B31" s="53"/>
      <c r="C31" s="53"/>
      <c r="D31" s="13" t="s">
        <v>13</v>
      </c>
      <c r="E31" s="3">
        <v>0</v>
      </c>
      <c r="F31" s="3">
        <v>0</v>
      </c>
      <c r="G31" s="3">
        <v>0</v>
      </c>
      <c r="H31" s="3">
        <v>0</v>
      </c>
      <c r="I31" s="82"/>
      <c r="J31" s="39"/>
      <c r="K31" s="47"/>
    </row>
    <row r="32" spans="1:11" s="2" customFormat="1" ht="11.25" customHeight="1">
      <c r="A32" s="48" t="s">
        <v>345</v>
      </c>
      <c r="B32" s="51" t="s">
        <v>100</v>
      </c>
      <c r="C32" s="51" t="s">
        <v>25</v>
      </c>
      <c r="D32" s="13" t="s">
        <v>15</v>
      </c>
      <c r="E32" s="3">
        <f>E33+E34+E35+E36</f>
        <v>0</v>
      </c>
      <c r="F32" s="3">
        <f>F33+F34+F35+F36</f>
        <v>0</v>
      </c>
      <c r="G32" s="3">
        <f>G33+G34+G35+G36</f>
        <v>0</v>
      </c>
      <c r="H32" s="3">
        <f>H33+H34+H35+H36</f>
        <v>0</v>
      </c>
      <c r="I32" s="45" t="s">
        <v>200</v>
      </c>
      <c r="J32" s="37" t="s">
        <v>202</v>
      </c>
      <c r="K32" s="45" t="s">
        <v>200</v>
      </c>
    </row>
    <row r="33" spans="1:11" s="2" customFormat="1" ht="11.25" customHeight="1">
      <c r="A33" s="49"/>
      <c r="B33" s="52"/>
      <c r="C33" s="52"/>
      <c r="D33" s="13" t="s">
        <v>10</v>
      </c>
      <c r="E33" s="3">
        <v>0</v>
      </c>
      <c r="F33" s="3">
        <v>0</v>
      </c>
      <c r="G33" s="3">
        <v>0</v>
      </c>
      <c r="H33" s="3">
        <v>0</v>
      </c>
      <c r="I33" s="81"/>
      <c r="J33" s="38"/>
      <c r="K33" s="46"/>
    </row>
    <row r="34" spans="1:11" s="2" customFormat="1" ht="11.25" customHeight="1">
      <c r="A34" s="49"/>
      <c r="B34" s="52"/>
      <c r="C34" s="52"/>
      <c r="D34" s="13" t="s">
        <v>11</v>
      </c>
      <c r="E34" s="3">
        <v>0</v>
      </c>
      <c r="F34" s="3">
        <v>0</v>
      </c>
      <c r="G34" s="3">
        <v>0</v>
      </c>
      <c r="H34" s="3">
        <v>0</v>
      </c>
      <c r="I34" s="81"/>
      <c r="J34" s="38"/>
      <c r="K34" s="46"/>
    </row>
    <row r="35" spans="1:11" s="2" customFormat="1" ht="11.25" customHeight="1">
      <c r="A35" s="49"/>
      <c r="B35" s="52"/>
      <c r="C35" s="52"/>
      <c r="D35" s="13" t="s">
        <v>12</v>
      </c>
      <c r="E35" s="3">
        <v>0</v>
      </c>
      <c r="F35" s="3">
        <v>0</v>
      </c>
      <c r="G35" s="3">
        <v>0</v>
      </c>
      <c r="H35" s="3">
        <v>0</v>
      </c>
      <c r="I35" s="81"/>
      <c r="J35" s="38"/>
      <c r="K35" s="46"/>
    </row>
    <row r="36" spans="1:11" s="2" customFormat="1" ht="12" customHeight="1">
      <c r="A36" s="50"/>
      <c r="B36" s="53"/>
      <c r="C36" s="53"/>
      <c r="D36" s="13" t="s">
        <v>13</v>
      </c>
      <c r="E36" s="3">
        <v>0</v>
      </c>
      <c r="F36" s="3">
        <v>0</v>
      </c>
      <c r="G36" s="3">
        <v>0</v>
      </c>
      <c r="H36" s="3">
        <v>0</v>
      </c>
      <c r="I36" s="82"/>
      <c r="J36" s="39"/>
      <c r="K36" s="47"/>
    </row>
    <row r="37" spans="1:11" s="2" customFormat="1" ht="11.25" customHeight="1">
      <c r="A37" s="48" t="s">
        <v>333</v>
      </c>
      <c r="B37" s="51" t="s">
        <v>101</v>
      </c>
      <c r="C37" s="51" t="s">
        <v>25</v>
      </c>
      <c r="D37" s="13" t="s">
        <v>15</v>
      </c>
      <c r="E37" s="3">
        <f>E38+E39+E40+E41</f>
        <v>250</v>
      </c>
      <c r="F37" s="3">
        <f>F38+F39+F40+F41</f>
        <v>250</v>
      </c>
      <c r="G37" s="3">
        <f>G38+G39+G40+G41</f>
        <v>102</v>
      </c>
      <c r="H37" s="3">
        <f>H38+H39+H40+H41</f>
        <v>246.8</v>
      </c>
      <c r="I37" s="37" t="s">
        <v>455</v>
      </c>
      <c r="J37" s="42" t="s">
        <v>535</v>
      </c>
      <c r="K37" s="45" t="s">
        <v>200</v>
      </c>
    </row>
    <row r="38" spans="1:11" s="2" customFormat="1" ht="11.25" customHeight="1">
      <c r="A38" s="49"/>
      <c r="B38" s="79"/>
      <c r="C38" s="52"/>
      <c r="D38" s="13" t="s">
        <v>10</v>
      </c>
      <c r="E38" s="3">
        <v>0</v>
      </c>
      <c r="F38" s="3">
        <v>0</v>
      </c>
      <c r="G38" s="3">
        <v>0</v>
      </c>
      <c r="H38" s="3">
        <v>0</v>
      </c>
      <c r="I38" s="38"/>
      <c r="J38" s="43"/>
      <c r="K38" s="46"/>
    </row>
    <row r="39" spans="1:11" s="2" customFormat="1" ht="11.25" customHeight="1">
      <c r="A39" s="49"/>
      <c r="B39" s="79"/>
      <c r="C39" s="52"/>
      <c r="D39" s="13" t="s">
        <v>11</v>
      </c>
      <c r="E39" s="3">
        <v>250</v>
      </c>
      <c r="F39" s="3">
        <v>250</v>
      </c>
      <c r="G39" s="3">
        <v>102</v>
      </c>
      <c r="H39" s="3">
        <v>246.8</v>
      </c>
      <c r="I39" s="38"/>
      <c r="J39" s="43"/>
      <c r="K39" s="46"/>
    </row>
    <row r="40" spans="1:11" s="2" customFormat="1" ht="11.25" customHeight="1">
      <c r="A40" s="49"/>
      <c r="B40" s="79"/>
      <c r="C40" s="52"/>
      <c r="D40" s="13" t="s">
        <v>12</v>
      </c>
      <c r="E40" s="3">
        <v>0</v>
      </c>
      <c r="F40" s="3">
        <v>0</v>
      </c>
      <c r="G40" s="3">
        <v>0</v>
      </c>
      <c r="H40" s="3">
        <v>0</v>
      </c>
      <c r="I40" s="38"/>
      <c r="J40" s="43"/>
      <c r="K40" s="46"/>
    </row>
    <row r="41" spans="1:11" s="2" customFormat="1" ht="37.5" customHeight="1">
      <c r="A41" s="50"/>
      <c r="B41" s="80"/>
      <c r="C41" s="53"/>
      <c r="D41" s="13" t="s">
        <v>13</v>
      </c>
      <c r="E41" s="3">
        <v>0</v>
      </c>
      <c r="F41" s="3">
        <v>0</v>
      </c>
      <c r="G41" s="3">
        <v>0</v>
      </c>
      <c r="H41" s="3">
        <v>0</v>
      </c>
      <c r="I41" s="39"/>
      <c r="J41" s="44"/>
      <c r="K41" s="47"/>
    </row>
    <row r="42" spans="1:11" s="2" customFormat="1" ht="11.25" customHeight="1">
      <c r="A42" s="48" t="s">
        <v>334</v>
      </c>
      <c r="B42" s="51" t="s">
        <v>102</v>
      </c>
      <c r="C42" s="51" t="s">
        <v>25</v>
      </c>
      <c r="D42" s="13" t="s">
        <v>15</v>
      </c>
      <c r="E42" s="3">
        <f>E43+E44+E45+E46</f>
        <v>0</v>
      </c>
      <c r="F42" s="3">
        <f>F43+F44+F45+F46</f>
        <v>0</v>
      </c>
      <c r="G42" s="3">
        <f>G43+G44+G45+G46</f>
        <v>0</v>
      </c>
      <c r="H42" s="3">
        <f>H43+H44+H45+H46</f>
        <v>0</v>
      </c>
      <c r="I42" s="37" t="s">
        <v>458</v>
      </c>
      <c r="J42" s="37" t="s">
        <v>536</v>
      </c>
      <c r="K42" s="45" t="s">
        <v>200</v>
      </c>
    </row>
    <row r="43" spans="1:11" s="2" customFormat="1" ht="11.25" customHeight="1">
      <c r="A43" s="49"/>
      <c r="B43" s="52"/>
      <c r="C43" s="52"/>
      <c r="D43" s="13" t="s">
        <v>10</v>
      </c>
      <c r="E43" s="3">
        <v>0</v>
      </c>
      <c r="F43" s="3">
        <v>0</v>
      </c>
      <c r="G43" s="3">
        <v>0</v>
      </c>
      <c r="H43" s="3">
        <v>0</v>
      </c>
      <c r="I43" s="38"/>
      <c r="J43" s="38"/>
      <c r="K43" s="46"/>
    </row>
    <row r="44" spans="1:11" s="2" customFormat="1" ht="11.25" customHeight="1">
      <c r="A44" s="49"/>
      <c r="B44" s="52"/>
      <c r="C44" s="52"/>
      <c r="D44" s="13" t="s">
        <v>11</v>
      </c>
      <c r="E44" s="3">
        <v>0</v>
      </c>
      <c r="F44" s="3">
        <v>0</v>
      </c>
      <c r="G44" s="3">
        <v>0</v>
      </c>
      <c r="H44" s="3">
        <v>0</v>
      </c>
      <c r="I44" s="38"/>
      <c r="J44" s="38"/>
      <c r="K44" s="46"/>
    </row>
    <row r="45" spans="1:11" s="2" customFormat="1" ht="11.25" customHeight="1">
      <c r="A45" s="49"/>
      <c r="B45" s="52"/>
      <c r="C45" s="52"/>
      <c r="D45" s="13" t="s">
        <v>12</v>
      </c>
      <c r="E45" s="3">
        <v>0</v>
      </c>
      <c r="F45" s="3">
        <v>0</v>
      </c>
      <c r="G45" s="3">
        <v>0</v>
      </c>
      <c r="H45" s="3">
        <v>0</v>
      </c>
      <c r="I45" s="38"/>
      <c r="J45" s="38"/>
      <c r="K45" s="46"/>
    </row>
    <row r="46" spans="1:11" s="2" customFormat="1" ht="12.75" customHeight="1">
      <c r="A46" s="50"/>
      <c r="B46" s="53"/>
      <c r="C46" s="53"/>
      <c r="D46" s="13" t="s">
        <v>13</v>
      </c>
      <c r="E46" s="3">
        <v>0</v>
      </c>
      <c r="F46" s="3">
        <v>0</v>
      </c>
      <c r="G46" s="3">
        <v>0</v>
      </c>
      <c r="H46" s="3">
        <v>0</v>
      </c>
      <c r="I46" s="39"/>
      <c r="J46" s="39"/>
      <c r="K46" s="47"/>
    </row>
    <row r="47" spans="1:11" s="2" customFormat="1" ht="11.25" customHeight="1">
      <c r="A47" s="48" t="s">
        <v>335</v>
      </c>
      <c r="B47" s="51" t="s">
        <v>103</v>
      </c>
      <c r="C47" s="51" t="s">
        <v>25</v>
      </c>
      <c r="D47" s="13" t="s">
        <v>15</v>
      </c>
      <c r="E47" s="4">
        <f>E48+E49+E50+E51</f>
        <v>500</v>
      </c>
      <c r="F47" s="4">
        <f>F48+F49+F50+F51</f>
        <v>3380.8</v>
      </c>
      <c r="G47" s="4">
        <f>G48+G49+G50+G51</f>
        <v>695.9</v>
      </c>
      <c r="H47" s="4">
        <f>H48+H49+H50+H51</f>
        <v>695.9</v>
      </c>
      <c r="I47" s="37" t="s">
        <v>457</v>
      </c>
      <c r="J47" s="42" t="s">
        <v>534</v>
      </c>
      <c r="K47" s="45" t="s">
        <v>200</v>
      </c>
    </row>
    <row r="48" spans="1:11" s="2" customFormat="1" ht="11.25" customHeight="1">
      <c r="A48" s="49"/>
      <c r="B48" s="52"/>
      <c r="C48" s="52"/>
      <c r="D48" s="13" t="s">
        <v>10</v>
      </c>
      <c r="E48" s="27">
        <v>0</v>
      </c>
      <c r="F48" s="3">
        <v>0</v>
      </c>
      <c r="G48" s="3">
        <v>0</v>
      </c>
      <c r="H48" s="4">
        <v>0</v>
      </c>
      <c r="I48" s="38"/>
      <c r="J48" s="43"/>
      <c r="K48" s="46"/>
    </row>
    <row r="49" spans="1:11" s="2" customFormat="1" ht="11.25" customHeight="1">
      <c r="A49" s="49"/>
      <c r="B49" s="52"/>
      <c r="C49" s="52"/>
      <c r="D49" s="13" t="s">
        <v>11</v>
      </c>
      <c r="E49" s="4">
        <v>500</v>
      </c>
      <c r="F49" s="4">
        <v>3380.8</v>
      </c>
      <c r="G49" s="4">
        <v>695.9</v>
      </c>
      <c r="H49" s="4">
        <v>695.9</v>
      </c>
      <c r="I49" s="38"/>
      <c r="J49" s="43"/>
      <c r="K49" s="46"/>
    </row>
    <row r="50" spans="1:11" s="2" customFormat="1" ht="11.25" customHeight="1">
      <c r="A50" s="49"/>
      <c r="B50" s="52"/>
      <c r="C50" s="52"/>
      <c r="D50" s="13" t="s">
        <v>12</v>
      </c>
      <c r="E50" s="27">
        <v>0</v>
      </c>
      <c r="F50" s="3">
        <v>0</v>
      </c>
      <c r="G50" s="3">
        <v>0</v>
      </c>
      <c r="H50" s="4">
        <v>0</v>
      </c>
      <c r="I50" s="38"/>
      <c r="J50" s="43"/>
      <c r="K50" s="46"/>
    </row>
    <row r="51" spans="1:11" s="2" customFormat="1" ht="109.5" customHeight="1">
      <c r="A51" s="50"/>
      <c r="B51" s="53"/>
      <c r="C51" s="53"/>
      <c r="D51" s="13" t="s">
        <v>13</v>
      </c>
      <c r="E51" s="27">
        <v>0</v>
      </c>
      <c r="F51" s="3">
        <v>0</v>
      </c>
      <c r="G51" s="3">
        <v>0</v>
      </c>
      <c r="H51" s="4">
        <v>0</v>
      </c>
      <c r="I51" s="39"/>
      <c r="J51" s="44"/>
      <c r="K51" s="47"/>
    </row>
    <row r="52" spans="1:11" s="2" customFormat="1" ht="11.25" customHeight="1">
      <c r="A52" s="48" t="s">
        <v>336</v>
      </c>
      <c r="B52" s="51" t="s">
        <v>104</v>
      </c>
      <c r="C52" s="51" t="s">
        <v>25</v>
      </c>
      <c r="D52" s="13" t="s">
        <v>15</v>
      </c>
      <c r="E52" s="4">
        <f>E53+E54+E55+E56</f>
        <v>500</v>
      </c>
      <c r="F52" s="4">
        <f>F53+F54+F55+F56</f>
        <v>3816.9</v>
      </c>
      <c r="G52" s="4">
        <f>G53+G54+G55+G56</f>
        <v>1013.5</v>
      </c>
      <c r="H52" s="4">
        <f>H53+H54+H55+H56</f>
        <v>1472.3</v>
      </c>
      <c r="I52" s="37" t="s">
        <v>456</v>
      </c>
      <c r="J52" s="42" t="s">
        <v>553</v>
      </c>
      <c r="K52" s="45" t="s">
        <v>200</v>
      </c>
    </row>
    <row r="53" spans="1:11" s="2" customFormat="1" ht="11.25" customHeight="1">
      <c r="A53" s="49"/>
      <c r="B53" s="52"/>
      <c r="C53" s="52"/>
      <c r="D53" s="13" t="s">
        <v>10</v>
      </c>
      <c r="E53" s="4">
        <v>0</v>
      </c>
      <c r="F53" s="3">
        <v>0</v>
      </c>
      <c r="G53" s="3">
        <v>0</v>
      </c>
      <c r="H53" s="4">
        <v>0</v>
      </c>
      <c r="I53" s="38"/>
      <c r="J53" s="43"/>
      <c r="K53" s="46"/>
    </row>
    <row r="54" spans="1:11" s="2" customFormat="1" ht="11.25" customHeight="1">
      <c r="A54" s="49"/>
      <c r="B54" s="52"/>
      <c r="C54" s="52"/>
      <c r="D54" s="13" t="s">
        <v>11</v>
      </c>
      <c r="E54" s="4">
        <v>500</v>
      </c>
      <c r="F54" s="4">
        <v>3816.9</v>
      </c>
      <c r="G54" s="4">
        <v>1013.5</v>
      </c>
      <c r="H54" s="4">
        <v>1472.3</v>
      </c>
      <c r="I54" s="38"/>
      <c r="J54" s="43"/>
      <c r="K54" s="46"/>
    </row>
    <row r="55" spans="1:11" s="2" customFormat="1" ht="11.25" customHeight="1">
      <c r="A55" s="49"/>
      <c r="B55" s="52"/>
      <c r="C55" s="52"/>
      <c r="D55" s="13" t="s">
        <v>12</v>
      </c>
      <c r="E55" s="4">
        <v>0</v>
      </c>
      <c r="F55" s="3">
        <v>0</v>
      </c>
      <c r="G55" s="3">
        <v>0</v>
      </c>
      <c r="H55" s="4">
        <v>0</v>
      </c>
      <c r="I55" s="38"/>
      <c r="J55" s="43"/>
      <c r="K55" s="46"/>
    </row>
    <row r="56" spans="1:11" s="2" customFormat="1" ht="45" customHeight="1">
      <c r="A56" s="50"/>
      <c r="B56" s="53"/>
      <c r="C56" s="53"/>
      <c r="D56" s="13" t="s">
        <v>13</v>
      </c>
      <c r="E56" s="4">
        <v>0</v>
      </c>
      <c r="F56" s="3">
        <v>0</v>
      </c>
      <c r="G56" s="3">
        <v>0</v>
      </c>
      <c r="H56" s="4">
        <v>0</v>
      </c>
      <c r="I56" s="39"/>
      <c r="J56" s="44"/>
      <c r="K56" s="47"/>
    </row>
    <row r="57" spans="1:11" s="2" customFormat="1" ht="11.25" customHeight="1">
      <c r="A57" s="48" t="s">
        <v>337</v>
      </c>
      <c r="B57" s="51" t="s">
        <v>105</v>
      </c>
      <c r="C57" s="51" t="s">
        <v>25</v>
      </c>
      <c r="D57" s="13" t="s">
        <v>15</v>
      </c>
      <c r="E57" s="4">
        <f>E58+E59+E60+E61</f>
        <v>59940.800000000003</v>
      </c>
      <c r="F57" s="4">
        <f>F58+F59+F60+F61</f>
        <v>62892.1</v>
      </c>
      <c r="G57" s="4">
        <f>G58+G59+G60+G61</f>
        <v>31102.400000000001</v>
      </c>
      <c r="H57" s="4">
        <f>H58+H59+H60+H61</f>
        <v>31102.43</v>
      </c>
      <c r="I57" s="37" t="s">
        <v>179</v>
      </c>
      <c r="J57" s="42" t="s">
        <v>539</v>
      </c>
      <c r="K57" s="45" t="s">
        <v>200</v>
      </c>
    </row>
    <row r="58" spans="1:11" s="2" customFormat="1" ht="11.25" customHeight="1">
      <c r="A58" s="49"/>
      <c r="B58" s="52"/>
      <c r="C58" s="52"/>
      <c r="D58" s="13" t="s">
        <v>10</v>
      </c>
      <c r="E58" s="4">
        <v>0</v>
      </c>
      <c r="F58" s="3">
        <v>0</v>
      </c>
      <c r="G58" s="3">
        <v>0</v>
      </c>
      <c r="H58" s="4">
        <v>0</v>
      </c>
      <c r="I58" s="38"/>
      <c r="J58" s="43"/>
      <c r="K58" s="46"/>
    </row>
    <row r="59" spans="1:11" s="2" customFormat="1" ht="11.25" customHeight="1">
      <c r="A59" s="49"/>
      <c r="B59" s="52"/>
      <c r="C59" s="52"/>
      <c r="D59" s="13" t="s">
        <v>11</v>
      </c>
      <c r="E59" s="4">
        <v>59940.800000000003</v>
      </c>
      <c r="F59" s="4">
        <v>62892.1</v>
      </c>
      <c r="G59" s="4">
        <v>31102.400000000001</v>
      </c>
      <c r="H59" s="4">
        <v>31102.43</v>
      </c>
      <c r="I59" s="38"/>
      <c r="J59" s="43"/>
      <c r="K59" s="46"/>
    </row>
    <row r="60" spans="1:11" s="2" customFormat="1" ht="11.25" customHeight="1">
      <c r="A60" s="49"/>
      <c r="B60" s="52"/>
      <c r="C60" s="52"/>
      <c r="D60" s="13" t="s">
        <v>12</v>
      </c>
      <c r="E60" s="4">
        <v>0</v>
      </c>
      <c r="F60" s="3">
        <v>0</v>
      </c>
      <c r="G60" s="3">
        <v>0</v>
      </c>
      <c r="H60" s="4">
        <v>0</v>
      </c>
      <c r="I60" s="38"/>
      <c r="J60" s="43"/>
      <c r="K60" s="46"/>
    </row>
    <row r="61" spans="1:11" s="2" customFormat="1" ht="14.25" customHeight="1">
      <c r="A61" s="50"/>
      <c r="B61" s="53"/>
      <c r="C61" s="53"/>
      <c r="D61" s="13" t="s">
        <v>13</v>
      </c>
      <c r="E61" s="4">
        <v>0</v>
      </c>
      <c r="F61" s="3">
        <v>0</v>
      </c>
      <c r="G61" s="3">
        <v>0</v>
      </c>
      <c r="H61" s="4">
        <v>0</v>
      </c>
      <c r="I61" s="39"/>
      <c r="J61" s="44"/>
      <c r="K61" s="47"/>
    </row>
    <row r="62" spans="1:11" s="2" customFormat="1" ht="11.25" customHeight="1">
      <c r="A62" s="48" t="s">
        <v>338</v>
      </c>
      <c r="B62" s="51" t="s">
        <v>106</v>
      </c>
      <c r="C62" s="51" t="s">
        <v>25</v>
      </c>
      <c r="D62" s="13" t="s">
        <v>15</v>
      </c>
      <c r="E62" s="4">
        <f>E63+E64+E65+E66</f>
        <v>11442.6</v>
      </c>
      <c r="F62" s="4">
        <f>F63+F64+F65+F66</f>
        <v>9382.6</v>
      </c>
      <c r="G62" s="4">
        <f>G63+G64+G65+G66</f>
        <v>7932.5</v>
      </c>
      <c r="H62" s="4">
        <f>H63+H64+H65+H66</f>
        <v>7932.5</v>
      </c>
      <c r="I62" s="37" t="s">
        <v>459</v>
      </c>
      <c r="J62" s="42" t="s">
        <v>540</v>
      </c>
      <c r="K62" s="45" t="s">
        <v>200</v>
      </c>
    </row>
    <row r="63" spans="1:11" s="2" customFormat="1" ht="11.25" customHeight="1">
      <c r="A63" s="49"/>
      <c r="B63" s="52"/>
      <c r="C63" s="52"/>
      <c r="D63" s="13" t="s">
        <v>10</v>
      </c>
      <c r="E63" s="4">
        <v>0</v>
      </c>
      <c r="F63" s="3">
        <v>0</v>
      </c>
      <c r="G63" s="3">
        <v>0</v>
      </c>
      <c r="H63" s="4">
        <v>0</v>
      </c>
      <c r="I63" s="38"/>
      <c r="J63" s="43"/>
      <c r="K63" s="46"/>
    </row>
    <row r="64" spans="1:11" s="2" customFormat="1" ht="11.25" customHeight="1">
      <c r="A64" s="49"/>
      <c r="B64" s="52"/>
      <c r="C64" s="52"/>
      <c r="D64" s="13" t="s">
        <v>11</v>
      </c>
      <c r="E64" s="4">
        <v>11442.6</v>
      </c>
      <c r="F64" s="4">
        <v>9382.6</v>
      </c>
      <c r="G64" s="4">
        <v>7932.5</v>
      </c>
      <c r="H64" s="4">
        <v>7932.5</v>
      </c>
      <c r="I64" s="38"/>
      <c r="J64" s="43"/>
      <c r="K64" s="46"/>
    </row>
    <row r="65" spans="1:11" s="2" customFormat="1" ht="11.25" customHeight="1">
      <c r="A65" s="49"/>
      <c r="B65" s="52"/>
      <c r="C65" s="52"/>
      <c r="D65" s="13" t="s">
        <v>12</v>
      </c>
      <c r="E65" s="4">
        <v>0</v>
      </c>
      <c r="F65" s="3">
        <v>0</v>
      </c>
      <c r="G65" s="3">
        <v>0</v>
      </c>
      <c r="H65" s="4">
        <v>0</v>
      </c>
      <c r="I65" s="38"/>
      <c r="J65" s="43"/>
      <c r="K65" s="46"/>
    </row>
    <row r="66" spans="1:11" s="2" customFormat="1" ht="63.75" customHeight="1">
      <c r="A66" s="50"/>
      <c r="B66" s="53"/>
      <c r="C66" s="53"/>
      <c r="D66" s="13" t="s">
        <v>13</v>
      </c>
      <c r="E66" s="4">
        <v>0</v>
      </c>
      <c r="F66" s="3">
        <v>0</v>
      </c>
      <c r="G66" s="3">
        <v>0</v>
      </c>
      <c r="H66" s="4">
        <v>0</v>
      </c>
      <c r="I66" s="39"/>
      <c r="J66" s="44"/>
      <c r="K66" s="47"/>
    </row>
    <row r="67" spans="1:11" s="2" customFormat="1" ht="11.25" customHeight="1">
      <c r="A67" s="48" t="s">
        <v>339</v>
      </c>
      <c r="B67" s="51" t="s">
        <v>107</v>
      </c>
      <c r="C67" s="51" t="s">
        <v>25</v>
      </c>
      <c r="D67" s="13" t="s">
        <v>15</v>
      </c>
      <c r="E67" s="3">
        <f>E68+E69+E70+E71</f>
        <v>0</v>
      </c>
      <c r="F67" s="3">
        <f>F68+F69+F70+F71</f>
        <v>0</v>
      </c>
      <c r="G67" s="3">
        <f>G68+G69+G70+G71</f>
        <v>0</v>
      </c>
      <c r="H67" s="3">
        <f>H68+H69+H70+H71</f>
        <v>0</v>
      </c>
      <c r="I67" s="45" t="s">
        <v>200</v>
      </c>
      <c r="J67" s="37" t="s">
        <v>489</v>
      </c>
      <c r="K67" s="45" t="s">
        <v>200</v>
      </c>
    </row>
    <row r="68" spans="1:11" s="2" customFormat="1" ht="11.25" customHeight="1">
      <c r="A68" s="49"/>
      <c r="B68" s="52"/>
      <c r="C68" s="52"/>
      <c r="D68" s="13" t="s">
        <v>10</v>
      </c>
      <c r="E68" s="3">
        <v>0</v>
      </c>
      <c r="F68" s="3">
        <v>0</v>
      </c>
      <c r="G68" s="3">
        <v>0</v>
      </c>
      <c r="H68" s="3">
        <v>0</v>
      </c>
      <c r="I68" s="46"/>
      <c r="J68" s="38"/>
      <c r="K68" s="46"/>
    </row>
    <row r="69" spans="1:11" s="2" customFormat="1" ht="11.25" customHeight="1">
      <c r="A69" s="49"/>
      <c r="B69" s="52"/>
      <c r="C69" s="52"/>
      <c r="D69" s="13" t="s">
        <v>11</v>
      </c>
      <c r="E69" s="3">
        <v>0</v>
      </c>
      <c r="F69" s="3">
        <v>0</v>
      </c>
      <c r="G69" s="3">
        <v>0</v>
      </c>
      <c r="H69" s="3">
        <v>0</v>
      </c>
      <c r="I69" s="46"/>
      <c r="J69" s="38"/>
      <c r="K69" s="46"/>
    </row>
    <row r="70" spans="1:11" s="2" customFormat="1" ht="11.25" customHeight="1">
      <c r="A70" s="49"/>
      <c r="B70" s="52"/>
      <c r="C70" s="52"/>
      <c r="D70" s="13" t="s">
        <v>12</v>
      </c>
      <c r="E70" s="3">
        <v>0</v>
      </c>
      <c r="F70" s="3">
        <v>0</v>
      </c>
      <c r="G70" s="3">
        <v>0</v>
      </c>
      <c r="H70" s="3">
        <v>0</v>
      </c>
      <c r="I70" s="46"/>
      <c r="J70" s="38"/>
      <c r="K70" s="46"/>
    </row>
    <row r="71" spans="1:11" s="2" customFormat="1" ht="15" customHeight="1">
      <c r="A71" s="50"/>
      <c r="B71" s="53"/>
      <c r="C71" s="53"/>
      <c r="D71" s="13" t="s">
        <v>13</v>
      </c>
      <c r="E71" s="3">
        <v>0</v>
      </c>
      <c r="F71" s="3">
        <v>0</v>
      </c>
      <c r="G71" s="3">
        <v>0</v>
      </c>
      <c r="H71" s="3">
        <v>0</v>
      </c>
      <c r="I71" s="47"/>
      <c r="J71" s="39"/>
      <c r="K71" s="47"/>
    </row>
  </sheetData>
  <mergeCells count="90">
    <mergeCell ref="B7:B11"/>
    <mergeCell ref="C7:C11"/>
    <mergeCell ref="I4:J4"/>
    <mergeCell ref="K4:K5"/>
    <mergeCell ref="J1:K1"/>
    <mergeCell ref="A2:K2"/>
    <mergeCell ref="A4:A5"/>
    <mergeCell ref="B4:B5"/>
    <mergeCell ref="C4:C5"/>
    <mergeCell ref="D4:D5"/>
    <mergeCell ref="E4:E5"/>
    <mergeCell ref="F4:F5"/>
    <mergeCell ref="G4:G5"/>
    <mergeCell ref="H4:H5"/>
    <mergeCell ref="I7:I11"/>
    <mergeCell ref="J7:J11"/>
    <mergeCell ref="A17:A21"/>
    <mergeCell ref="B17:B21"/>
    <mergeCell ref="C17:C21"/>
    <mergeCell ref="I17:I21"/>
    <mergeCell ref="J17:J21"/>
    <mergeCell ref="B12:B16"/>
    <mergeCell ref="C12:C16"/>
    <mergeCell ref="I12:I16"/>
    <mergeCell ref="J12:J16"/>
    <mergeCell ref="K12:K16"/>
    <mergeCell ref="K7:K11"/>
    <mergeCell ref="A7:A11"/>
    <mergeCell ref="K27:K31"/>
    <mergeCell ref="A22:A26"/>
    <mergeCell ref="B22:B26"/>
    <mergeCell ref="C22:C26"/>
    <mergeCell ref="I22:I26"/>
    <mergeCell ref="J22:J26"/>
    <mergeCell ref="K22:K26"/>
    <mergeCell ref="A27:A31"/>
    <mergeCell ref="B27:B31"/>
    <mergeCell ref="C27:C31"/>
    <mergeCell ref="I27:I31"/>
    <mergeCell ref="J27:J31"/>
    <mergeCell ref="K17:K21"/>
    <mergeCell ref="A12:A16"/>
    <mergeCell ref="K37:K41"/>
    <mergeCell ref="A32:A36"/>
    <mergeCell ref="B32:B36"/>
    <mergeCell ref="C32:C36"/>
    <mergeCell ref="I32:I36"/>
    <mergeCell ref="J32:J36"/>
    <mergeCell ref="K32:K36"/>
    <mergeCell ref="A37:A41"/>
    <mergeCell ref="B37:B41"/>
    <mergeCell ref="C37:C41"/>
    <mergeCell ref="I37:I41"/>
    <mergeCell ref="J37:J41"/>
    <mergeCell ref="K47:K51"/>
    <mergeCell ref="A42:A46"/>
    <mergeCell ref="B42:B46"/>
    <mergeCell ref="C42:C46"/>
    <mergeCell ref="I42:I46"/>
    <mergeCell ref="J42:J46"/>
    <mergeCell ref="K42:K46"/>
    <mergeCell ref="A47:A51"/>
    <mergeCell ref="B47:B51"/>
    <mergeCell ref="C47:C51"/>
    <mergeCell ref="I47:I51"/>
    <mergeCell ref="J47:J51"/>
    <mergeCell ref="K57:K61"/>
    <mergeCell ref="A52:A56"/>
    <mergeCell ref="B52:B56"/>
    <mergeCell ref="C52:C56"/>
    <mergeCell ref="I52:I56"/>
    <mergeCell ref="J52:J56"/>
    <mergeCell ref="K52:K56"/>
    <mergeCell ref="A57:A61"/>
    <mergeCell ref="B57:B61"/>
    <mergeCell ref="C57:C61"/>
    <mergeCell ref="I57:I61"/>
    <mergeCell ref="J57:J61"/>
    <mergeCell ref="K67:K71"/>
    <mergeCell ref="A62:A66"/>
    <mergeCell ref="B62:B66"/>
    <mergeCell ref="C62:C66"/>
    <mergeCell ref="I62:I66"/>
    <mergeCell ref="J62:J66"/>
    <mergeCell ref="K62:K66"/>
    <mergeCell ref="A67:A71"/>
    <mergeCell ref="B67:B71"/>
    <mergeCell ref="C67:C71"/>
    <mergeCell ref="I67:I71"/>
    <mergeCell ref="J67:J71"/>
  </mergeCells>
  <hyperlinks>
    <hyperlink ref="F4" location="_ftn1" display="_ftn1"/>
  </hyperlinks>
  <pageMargins left="0.70866141732283472" right="0.70866141732283472" top="0.74803149606299213" bottom="0.74803149606299213" header="0.31496062992125984" footer="0.31496062992125984"/>
  <pageSetup paperSize="9" scale="56" fitToHeight="1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K36"/>
  <sheetViews>
    <sheetView zoomScale="80" zoomScaleNormal="80" workbookViewId="0">
      <selection activeCell="N16" sqref="N16"/>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4" t="s">
        <v>17</v>
      </c>
      <c r="J5" s="14" t="s">
        <v>8</v>
      </c>
      <c r="K5" s="47"/>
    </row>
    <row r="6" spans="1:11" s="2" customFormat="1">
      <c r="A6" s="14">
        <v>1</v>
      </c>
      <c r="B6" s="14">
        <v>2</v>
      </c>
      <c r="C6" s="14">
        <v>3</v>
      </c>
      <c r="D6" s="14">
        <v>4</v>
      </c>
      <c r="E6" s="14">
        <v>5</v>
      </c>
      <c r="F6" s="14">
        <v>6</v>
      </c>
      <c r="G6" s="15">
        <v>7</v>
      </c>
      <c r="H6" s="14">
        <v>8</v>
      </c>
      <c r="I6" s="14">
        <v>9</v>
      </c>
      <c r="J6" s="14">
        <v>10</v>
      </c>
      <c r="K6" s="14">
        <v>11</v>
      </c>
    </row>
    <row r="7" spans="1:11" s="2" customFormat="1" ht="11.25" customHeight="1">
      <c r="A7" s="48" t="s">
        <v>346</v>
      </c>
      <c r="B7" s="51" t="s">
        <v>108</v>
      </c>
      <c r="C7" s="51" t="s">
        <v>25</v>
      </c>
      <c r="D7" s="13" t="s">
        <v>15</v>
      </c>
      <c r="E7" s="4">
        <f>E8+E9+E10+E11</f>
        <v>0</v>
      </c>
      <c r="F7" s="4">
        <f>F8+F9+F10+F11</f>
        <v>0</v>
      </c>
      <c r="G7" s="4">
        <f>G8+G9+G10+G11</f>
        <v>0</v>
      </c>
      <c r="H7" s="4">
        <f>H8+H9+H10+H11</f>
        <v>0</v>
      </c>
      <c r="I7" s="45" t="s">
        <v>200</v>
      </c>
      <c r="J7" s="45" t="s">
        <v>200</v>
      </c>
      <c r="K7" s="45" t="s">
        <v>200</v>
      </c>
    </row>
    <row r="8" spans="1:11" s="2" customFormat="1" ht="11.25" customHeight="1">
      <c r="A8" s="49"/>
      <c r="B8" s="52"/>
      <c r="C8" s="52"/>
      <c r="D8" s="13" t="s">
        <v>10</v>
      </c>
      <c r="E8" s="4">
        <f>E13+E18+E23+E28+E33</f>
        <v>0</v>
      </c>
      <c r="F8" s="3">
        <f t="shared" ref="F8:G11" si="0">F13+F18+F23+F28+F33</f>
        <v>0</v>
      </c>
      <c r="G8" s="3">
        <f t="shared" si="0"/>
        <v>0</v>
      </c>
      <c r="H8" s="3">
        <f>H13+H18+H23+H28+H33</f>
        <v>0</v>
      </c>
      <c r="I8" s="81"/>
      <c r="J8" s="81"/>
      <c r="K8" s="46"/>
    </row>
    <row r="9" spans="1:11" s="2" customFormat="1" ht="11.25" customHeight="1">
      <c r="A9" s="49"/>
      <c r="B9" s="52"/>
      <c r="C9" s="52"/>
      <c r="D9" s="13" t="s">
        <v>11</v>
      </c>
      <c r="E9" s="4">
        <f t="shared" ref="E9:E11" si="1">E14+E19+E24+E29+E34</f>
        <v>0</v>
      </c>
      <c r="F9" s="4">
        <f t="shared" si="0"/>
        <v>0</v>
      </c>
      <c r="G9" s="4">
        <f t="shared" si="0"/>
        <v>0</v>
      </c>
      <c r="H9" s="4">
        <f>H14+H19+H24+H29+H34</f>
        <v>0</v>
      </c>
      <c r="I9" s="81"/>
      <c r="J9" s="81"/>
      <c r="K9" s="46"/>
    </row>
    <row r="10" spans="1:11" s="2" customFormat="1" ht="11.25" customHeight="1">
      <c r="A10" s="49"/>
      <c r="B10" s="52"/>
      <c r="C10" s="52"/>
      <c r="D10" s="13" t="s">
        <v>12</v>
      </c>
      <c r="E10" s="4">
        <f t="shared" si="1"/>
        <v>0</v>
      </c>
      <c r="F10" s="3">
        <f t="shared" si="0"/>
        <v>0</v>
      </c>
      <c r="G10" s="3">
        <f t="shared" si="0"/>
        <v>0</v>
      </c>
      <c r="H10" s="3">
        <f>H15+H20+H25+H30+H35</f>
        <v>0</v>
      </c>
      <c r="I10" s="81"/>
      <c r="J10" s="81"/>
      <c r="K10" s="46"/>
    </row>
    <row r="11" spans="1:11" s="2" customFormat="1" ht="12.75" customHeight="1">
      <c r="A11" s="50"/>
      <c r="B11" s="53"/>
      <c r="C11" s="53"/>
      <c r="D11" s="13" t="s">
        <v>13</v>
      </c>
      <c r="E11" s="4">
        <f t="shared" si="1"/>
        <v>0</v>
      </c>
      <c r="F11" s="3">
        <f t="shared" si="0"/>
        <v>0</v>
      </c>
      <c r="G11" s="3">
        <f t="shared" si="0"/>
        <v>0</v>
      </c>
      <c r="H11" s="3">
        <f>H16+H21+H26+H31+H36</f>
        <v>0</v>
      </c>
      <c r="I11" s="82"/>
      <c r="J11" s="82"/>
      <c r="K11" s="47"/>
    </row>
    <row r="12" spans="1:11" s="2" customFormat="1" ht="11.25" customHeight="1">
      <c r="A12" s="48" t="s">
        <v>347</v>
      </c>
      <c r="B12" s="51" t="s">
        <v>109</v>
      </c>
      <c r="C12" s="51" t="s">
        <v>25</v>
      </c>
      <c r="D12" s="13" t="s">
        <v>15</v>
      </c>
      <c r="E12" s="3">
        <f>E13+E14+E15+E16</f>
        <v>0</v>
      </c>
      <c r="F12" s="3">
        <f>F13+F14+F15+F16</f>
        <v>0</v>
      </c>
      <c r="G12" s="3">
        <f>G13+G14+G15+G16</f>
        <v>0</v>
      </c>
      <c r="H12" s="3">
        <f>H13+H14+H15+H16</f>
        <v>0</v>
      </c>
      <c r="I12" s="45" t="s">
        <v>200</v>
      </c>
      <c r="J12" s="37" t="s">
        <v>489</v>
      </c>
      <c r="K12" s="45" t="s">
        <v>200</v>
      </c>
    </row>
    <row r="13" spans="1:11" s="2" customFormat="1" ht="11.25" customHeight="1">
      <c r="A13" s="49"/>
      <c r="B13" s="52"/>
      <c r="C13" s="52"/>
      <c r="D13" s="13" t="s">
        <v>10</v>
      </c>
      <c r="E13" s="3">
        <v>0</v>
      </c>
      <c r="F13" s="3">
        <v>0</v>
      </c>
      <c r="G13" s="3">
        <v>0</v>
      </c>
      <c r="H13" s="3">
        <v>0</v>
      </c>
      <c r="I13" s="81"/>
      <c r="J13" s="38"/>
      <c r="K13" s="46"/>
    </row>
    <row r="14" spans="1:11" s="2" customFormat="1" ht="11.25" customHeight="1">
      <c r="A14" s="49"/>
      <c r="B14" s="52"/>
      <c r="C14" s="52"/>
      <c r="D14" s="13" t="s">
        <v>11</v>
      </c>
      <c r="E14" s="3">
        <v>0</v>
      </c>
      <c r="F14" s="3">
        <v>0</v>
      </c>
      <c r="G14" s="3">
        <v>0</v>
      </c>
      <c r="H14" s="3">
        <v>0</v>
      </c>
      <c r="I14" s="81"/>
      <c r="J14" s="38"/>
      <c r="K14" s="46"/>
    </row>
    <row r="15" spans="1:11" s="2" customFormat="1" ht="11.25" customHeight="1">
      <c r="A15" s="49"/>
      <c r="B15" s="52"/>
      <c r="C15" s="52"/>
      <c r="D15" s="13" t="s">
        <v>12</v>
      </c>
      <c r="E15" s="3">
        <v>0</v>
      </c>
      <c r="F15" s="3">
        <v>0</v>
      </c>
      <c r="G15" s="3">
        <v>0</v>
      </c>
      <c r="H15" s="3">
        <v>0</v>
      </c>
      <c r="I15" s="81"/>
      <c r="J15" s="38"/>
      <c r="K15" s="46"/>
    </row>
    <row r="16" spans="1:11" s="2" customFormat="1" ht="33.75" customHeight="1">
      <c r="A16" s="50"/>
      <c r="B16" s="53"/>
      <c r="C16" s="53"/>
      <c r="D16" s="13" t="s">
        <v>13</v>
      </c>
      <c r="E16" s="3">
        <v>0</v>
      </c>
      <c r="F16" s="3">
        <v>0</v>
      </c>
      <c r="G16" s="3">
        <v>0</v>
      </c>
      <c r="H16" s="3">
        <v>0</v>
      </c>
      <c r="I16" s="82"/>
      <c r="J16" s="39"/>
      <c r="K16" s="47"/>
    </row>
    <row r="17" spans="1:11" s="2" customFormat="1" ht="11.25" customHeight="1">
      <c r="A17" s="48" t="s">
        <v>348</v>
      </c>
      <c r="B17" s="51" t="s">
        <v>110</v>
      </c>
      <c r="C17" s="51" t="s">
        <v>25</v>
      </c>
      <c r="D17" s="13" t="s">
        <v>15</v>
      </c>
      <c r="E17" s="3">
        <f>E18+E19+E20+E21</f>
        <v>0</v>
      </c>
      <c r="F17" s="3">
        <f>F18+F19+F20+F21</f>
        <v>0</v>
      </c>
      <c r="G17" s="3">
        <f>G18+G19+G20+G21</f>
        <v>0</v>
      </c>
      <c r="H17" s="3">
        <f>H18+H19+H20+H21</f>
        <v>0</v>
      </c>
      <c r="I17" s="45" t="s">
        <v>200</v>
      </c>
      <c r="J17" s="37" t="s">
        <v>489</v>
      </c>
      <c r="K17" s="45" t="s">
        <v>200</v>
      </c>
    </row>
    <row r="18" spans="1:11" s="2" customFormat="1" ht="11.25" customHeight="1">
      <c r="A18" s="49"/>
      <c r="B18" s="52"/>
      <c r="C18" s="52"/>
      <c r="D18" s="13" t="s">
        <v>10</v>
      </c>
      <c r="E18" s="3">
        <v>0</v>
      </c>
      <c r="F18" s="3">
        <v>0</v>
      </c>
      <c r="G18" s="3">
        <v>0</v>
      </c>
      <c r="H18" s="3">
        <v>0</v>
      </c>
      <c r="I18" s="81"/>
      <c r="J18" s="38"/>
      <c r="K18" s="46"/>
    </row>
    <row r="19" spans="1:11" s="2" customFormat="1" ht="11.25" customHeight="1">
      <c r="A19" s="49"/>
      <c r="B19" s="52"/>
      <c r="C19" s="52"/>
      <c r="D19" s="13" t="s">
        <v>11</v>
      </c>
      <c r="E19" s="3">
        <v>0</v>
      </c>
      <c r="F19" s="3">
        <v>0</v>
      </c>
      <c r="G19" s="3">
        <v>0</v>
      </c>
      <c r="H19" s="3">
        <v>0</v>
      </c>
      <c r="I19" s="81"/>
      <c r="J19" s="38"/>
      <c r="K19" s="46"/>
    </row>
    <row r="20" spans="1:11" s="2" customFormat="1" ht="11.25" customHeight="1">
      <c r="A20" s="49"/>
      <c r="B20" s="52"/>
      <c r="C20" s="52"/>
      <c r="D20" s="13" t="s">
        <v>12</v>
      </c>
      <c r="E20" s="3">
        <v>0</v>
      </c>
      <c r="F20" s="3">
        <v>0</v>
      </c>
      <c r="G20" s="3">
        <v>0</v>
      </c>
      <c r="H20" s="3">
        <v>0</v>
      </c>
      <c r="I20" s="81"/>
      <c r="J20" s="38"/>
      <c r="K20" s="46"/>
    </row>
    <row r="21" spans="1:11" s="2" customFormat="1" ht="36.75" customHeight="1">
      <c r="A21" s="50"/>
      <c r="B21" s="53"/>
      <c r="C21" s="53"/>
      <c r="D21" s="13" t="s">
        <v>13</v>
      </c>
      <c r="E21" s="3">
        <v>0</v>
      </c>
      <c r="F21" s="3">
        <v>0</v>
      </c>
      <c r="G21" s="3">
        <v>0</v>
      </c>
      <c r="H21" s="3">
        <v>0</v>
      </c>
      <c r="I21" s="82"/>
      <c r="J21" s="39"/>
      <c r="K21" s="47"/>
    </row>
    <row r="22" spans="1:11" s="2" customFormat="1" ht="11.25" customHeight="1">
      <c r="A22" s="48" t="s">
        <v>349</v>
      </c>
      <c r="B22" s="51" t="s">
        <v>111</v>
      </c>
      <c r="C22" s="51"/>
      <c r="D22" s="13" t="s">
        <v>15</v>
      </c>
      <c r="E22" s="3">
        <f>E23+E24+E25+E26</f>
        <v>0</v>
      </c>
      <c r="F22" s="3">
        <f>F23+F24+F25+F26</f>
        <v>0</v>
      </c>
      <c r="G22" s="3">
        <f>G23+G24+G25+G26</f>
        <v>0</v>
      </c>
      <c r="H22" s="3">
        <f>H23+H24+H25+H26</f>
        <v>0</v>
      </c>
      <c r="I22" s="37" t="s">
        <v>460</v>
      </c>
      <c r="J22" s="37" t="s">
        <v>548</v>
      </c>
      <c r="K22" s="45" t="s">
        <v>200</v>
      </c>
    </row>
    <row r="23" spans="1:11" s="2" customFormat="1" ht="11.25" customHeight="1">
      <c r="A23" s="49"/>
      <c r="B23" s="52"/>
      <c r="C23" s="52"/>
      <c r="D23" s="13" t="s">
        <v>10</v>
      </c>
      <c r="E23" s="3">
        <v>0</v>
      </c>
      <c r="F23" s="3">
        <v>0</v>
      </c>
      <c r="G23" s="3">
        <v>0</v>
      </c>
      <c r="H23" s="3">
        <v>0</v>
      </c>
      <c r="I23" s="38"/>
      <c r="J23" s="38"/>
      <c r="K23" s="46"/>
    </row>
    <row r="24" spans="1:11" s="2" customFormat="1" ht="11.25" customHeight="1">
      <c r="A24" s="49"/>
      <c r="B24" s="52"/>
      <c r="C24" s="52"/>
      <c r="D24" s="13" t="s">
        <v>11</v>
      </c>
      <c r="E24" s="3">
        <v>0</v>
      </c>
      <c r="F24" s="3">
        <v>0</v>
      </c>
      <c r="G24" s="3">
        <v>0</v>
      </c>
      <c r="H24" s="3">
        <v>0</v>
      </c>
      <c r="I24" s="38"/>
      <c r="J24" s="38"/>
      <c r="K24" s="46"/>
    </row>
    <row r="25" spans="1:11" s="2" customFormat="1" ht="11.25" customHeight="1">
      <c r="A25" s="49"/>
      <c r="B25" s="52"/>
      <c r="C25" s="52"/>
      <c r="D25" s="13" t="s">
        <v>12</v>
      </c>
      <c r="E25" s="3">
        <v>0</v>
      </c>
      <c r="F25" s="3">
        <v>0</v>
      </c>
      <c r="G25" s="3">
        <v>0</v>
      </c>
      <c r="H25" s="3">
        <v>0</v>
      </c>
      <c r="I25" s="38"/>
      <c r="J25" s="38"/>
      <c r="K25" s="46"/>
    </row>
    <row r="26" spans="1:11" s="2" customFormat="1" ht="189.75" customHeight="1">
      <c r="A26" s="50"/>
      <c r="B26" s="53"/>
      <c r="C26" s="53"/>
      <c r="D26" s="13" t="s">
        <v>13</v>
      </c>
      <c r="E26" s="3">
        <v>0</v>
      </c>
      <c r="F26" s="3">
        <v>0</v>
      </c>
      <c r="G26" s="3">
        <v>0</v>
      </c>
      <c r="H26" s="3">
        <v>0</v>
      </c>
      <c r="I26" s="39"/>
      <c r="J26" s="39"/>
      <c r="K26" s="47"/>
    </row>
    <row r="27" spans="1:11" s="2" customFormat="1" ht="11.25" customHeight="1">
      <c r="A27" s="48" t="s">
        <v>350</v>
      </c>
      <c r="B27" s="51" t="s">
        <v>112</v>
      </c>
      <c r="C27" s="51" t="s">
        <v>25</v>
      </c>
      <c r="D27" s="13" t="s">
        <v>15</v>
      </c>
      <c r="E27" s="3">
        <f>E28+E29+E30+E31</f>
        <v>0</v>
      </c>
      <c r="F27" s="3">
        <f>F28+F29+F30+F31</f>
        <v>0</v>
      </c>
      <c r="G27" s="3">
        <f>G28+G29+G30+G31</f>
        <v>0</v>
      </c>
      <c r="H27" s="3">
        <f>H28+H29+H30+H31</f>
        <v>0</v>
      </c>
      <c r="I27" s="45" t="s">
        <v>200</v>
      </c>
      <c r="J27" s="37" t="s">
        <v>489</v>
      </c>
      <c r="K27" s="45" t="s">
        <v>200</v>
      </c>
    </row>
    <row r="28" spans="1:11" s="2" customFormat="1" ht="11.25" customHeight="1">
      <c r="A28" s="49"/>
      <c r="B28" s="52"/>
      <c r="C28" s="52"/>
      <c r="D28" s="13" t="s">
        <v>10</v>
      </c>
      <c r="E28" s="3">
        <v>0</v>
      </c>
      <c r="F28" s="3">
        <v>0</v>
      </c>
      <c r="G28" s="3">
        <v>0</v>
      </c>
      <c r="H28" s="3">
        <v>0</v>
      </c>
      <c r="I28" s="81"/>
      <c r="J28" s="38"/>
      <c r="K28" s="46"/>
    </row>
    <row r="29" spans="1:11" s="2" customFormat="1" ht="11.25" customHeight="1">
      <c r="A29" s="49"/>
      <c r="B29" s="52"/>
      <c r="C29" s="52"/>
      <c r="D29" s="13" t="s">
        <v>11</v>
      </c>
      <c r="E29" s="3">
        <v>0</v>
      </c>
      <c r="F29" s="3">
        <v>0</v>
      </c>
      <c r="G29" s="3">
        <v>0</v>
      </c>
      <c r="H29" s="3">
        <v>0</v>
      </c>
      <c r="I29" s="81"/>
      <c r="J29" s="38"/>
      <c r="K29" s="46"/>
    </row>
    <row r="30" spans="1:11" s="2" customFormat="1" ht="11.25" customHeight="1">
      <c r="A30" s="49"/>
      <c r="B30" s="52"/>
      <c r="C30" s="52"/>
      <c r="D30" s="13" t="s">
        <v>12</v>
      </c>
      <c r="E30" s="3">
        <v>0</v>
      </c>
      <c r="F30" s="3">
        <v>0</v>
      </c>
      <c r="G30" s="3">
        <v>0</v>
      </c>
      <c r="H30" s="3">
        <v>0</v>
      </c>
      <c r="I30" s="81"/>
      <c r="J30" s="38"/>
      <c r="K30" s="46"/>
    </row>
    <row r="31" spans="1:11" s="2" customFormat="1" ht="14.25" customHeight="1">
      <c r="A31" s="50"/>
      <c r="B31" s="53"/>
      <c r="C31" s="53"/>
      <c r="D31" s="13" t="s">
        <v>13</v>
      </c>
      <c r="E31" s="3">
        <v>0</v>
      </c>
      <c r="F31" s="3">
        <v>0</v>
      </c>
      <c r="G31" s="3">
        <v>0</v>
      </c>
      <c r="H31" s="3">
        <v>0</v>
      </c>
      <c r="I31" s="82"/>
      <c r="J31" s="39"/>
      <c r="K31" s="47"/>
    </row>
    <row r="32" spans="1:11" s="2" customFormat="1" ht="11.25" customHeight="1">
      <c r="A32" s="48" t="s">
        <v>351</v>
      </c>
      <c r="B32" s="51" t="s">
        <v>113</v>
      </c>
      <c r="C32" s="51" t="s">
        <v>25</v>
      </c>
      <c r="D32" s="13" t="s">
        <v>15</v>
      </c>
      <c r="E32" s="4">
        <f>E33+E34+E35+E36</f>
        <v>0</v>
      </c>
      <c r="F32" s="4">
        <f>F33+F34+F35+F36</f>
        <v>0</v>
      </c>
      <c r="G32" s="4">
        <f>G33+G34+G35+G36</f>
        <v>0</v>
      </c>
      <c r="H32" s="4">
        <f>H33+H34+H35+H36</f>
        <v>0</v>
      </c>
      <c r="I32" s="45" t="s">
        <v>200</v>
      </c>
      <c r="J32" s="37" t="s">
        <v>573</v>
      </c>
      <c r="K32" s="45" t="s">
        <v>200</v>
      </c>
    </row>
    <row r="33" spans="1:11" s="2" customFormat="1" ht="11.25" customHeight="1">
      <c r="A33" s="49"/>
      <c r="B33" s="52"/>
      <c r="C33" s="52"/>
      <c r="D33" s="13" t="s">
        <v>10</v>
      </c>
      <c r="E33" s="4">
        <v>0</v>
      </c>
      <c r="F33" s="3">
        <v>0</v>
      </c>
      <c r="G33" s="3">
        <v>0</v>
      </c>
      <c r="H33" s="3">
        <v>0</v>
      </c>
      <c r="I33" s="81"/>
      <c r="J33" s="38"/>
      <c r="K33" s="46"/>
    </row>
    <row r="34" spans="1:11" s="2" customFormat="1" ht="11.25" customHeight="1">
      <c r="A34" s="49"/>
      <c r="B34" s="52"/>
      <c r="C34" s="52"/>
      <c r="D34" s="13" t="s">
        <v>11</v>
      </c>
      <c r="E34" s="4">
        <v>0</v>
      </c>
      <c r="F34" s="4">
        <v>0</v>
      </c>
      <c r="G34" s="4">
        <v>0</v>
      </c>
      <c r="H34" s="4">
        <v>0</v>
      </c>
      <c r="I34" s="81"/>
      <c r="J34" s="38"/>
      <c r="K34" s="46"/>
    </row>
    <row r="35" spans="1:11" s="2" customFormat="1" ht="11.25" customHeight="1">
      <c r="A35" s="49"/>
      <c r="B35" s="52"/>
      <c r="C35" s="52"/>
      <c r="D35" s="13" t="s">
        <v>12</v>
      </c>
      <c r="E35" s="4">
        <v>0</v>
      </c>
      <c r="F35" s="3">
        <v>0</v>
      </c>
      <c r="G35" s="3">
        <v>0</v>
      </c>
      <c r="H35" s="3">
        <v>0</v>
      </c>
      <c r="I35" s="81"/>
      <c r="J35" s="38"/>
      <c r="K35" s="46"/>
    </row>
    <row r="36" spans="1:11" s="2" customFormat="1" ht="13.5" customHeight="1">
      <c r="A36" s="50"/>
      <c r="B36" s="53"/>
      <c r="C36" s="53"/>
      <c r="D36" s="13" t="s">
        <v>13</v>
      </c>
      <c r="E36" s="4">
        <v>0</v>
      </c>
      <c r="F36" s="3">
        <v>0</v>
      </c>
      <c r="G36" s="3">
        <v>0</v>
      </c>
      <c r="H36" s="3">
        <v>0</v>
      </c>
      <c r="I36" s="82"/>
      <c r="J36" s="39"/>
      <c r="K36" s="47"/>
    </row>
  </sheetData>
  <mergeCells count="48">
    <mergeCell ref="I4:J4"/>
    <mergeCell ref="K4:K5"/>
    <mergeCell ref="J1:K1"/>
    <mergeCell ref="A2:K2"/>
    <mergeCell ref="A4:A5"/>
    <mergeCell ref="B4:B5"/>
    <mergeCell ref="C4:C5"/>
    <mergeCell ref="D4:D5"/>
    <mergeCell ref="E4:E5"/>
    <mergeCell ref="F4:F5"/>
    <mergeCell ref="G4:G5"/>
    <mergeCell ref="H4:H5"/>
    <mergeCell ref="K12:K16"/>
    <mergeCell ref="A7:A11"/>
    <mergeCell ref="B7:B11"/>
    <mergeCell ref="C7:C11"/>
    <mergeCell ref="I7:I11"/>
    <mergeCell ref="J7:J11"/>
    <mergeCell ref="K7:K11"/>
    <mergeCell ref="A12:A16"/>
    <mergeCell ref="B12:B16"/>
    <mergeCell ref="C12:C16"/>
    <mergeCell ref="I12:I16"/>
    <mergeCell ref="J12:J16"/>
    <mergeCell ref="K22:K26"/>
    <mergeCell ref="A17:A21"/>
    <mergeCell ref="B17:B21"/>
    <mergeCell ref="C17:C21"/>
    <mergeCell ref="I17:I21"/>
    <mergeCell ref="J17:J21"/>
    <mergeCell ref="K17:K21"/>
    <mergeCell ref="A22:A26"/>
    <mergeCell ref="B22:B26"/>
    <mergeCell ref="C22:C26"/>
    <mergeCell ref="I22:I26"/>
    <mergeCell ref="J22:J26"/>
    <mergeCell ref="K32:K36"/>
    <mergeCell ref="A27:A31"/>
    <mergeCell ref="B27:B31"/>
    <mergeCell ref="C27:C31"/>
    <mergeCell ref="I27:I31"/>
    <mergeCell ref="J27:J31"/>
    <mergeCell ref="K27:K31"/>
    <mergeCell ref="A32:A36"/>
    <mergeCell ref="B32:B36"/>
    <mergeCell ref="C32:C36"/>
    <mergeCell ref="I32:I36"/>
    <mergeCell ref="J32:J36"/>
  </mergeCells>
  <hyperlinks>
    <hyperlink ref="F4" location="_ftn1" display="_ftn1"/>
  </hyperlinks>
  <pageMargins left="0.70866141732283472" right="0.70866141732283472" top="0.74803149606299213" bottom="0.74803149606299213" header="0.31496062992125984" footer="0.31496062992125984"/>
  <pageSetup paperSize="9" scale="56" fitToHeight="1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zoomScale="80" zoomScaleNormal="80" workbookViewId="0">
      <selection activeCell="M7" sqref="M7"/>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4" t="s">
        <v>17</v>
      </c>
      <c r="J5" s="14" t="s">
        <v>8</v>
      </c>
      <c r="K5" s="47"/>
    </row>
    <row r="6" spans="1:11" s="2" customFormat="1">
      <c r="A6" s="14">
        <v>1</v>
      </c>
      <c r="B6" s="14">
        <v>2</v>
      </c>
      <c r="C6" s="14">
        <v>3</v>
      </c>
      <c r="D6" s="14">
        <v>4</v>
      </c>
      <c r="E6" s="14">
        <v>5</v>
      </c>
      <c r="F6" s="14">
        <v>6</v>
      </c>
      <c r="G6" s="15">
        <v>7</v>
      </c>
      <c r="H6" s="14">
        <v>8</v>
      </c>
      <c r="I6" s="14">
        <v>9</v>
      </c>
      <c r="J6" s="14">
        <v>10</v>
      </c>
      <c r="K6" s="14">
        <v>11</v>
      </c>
    </row>
    <row r="7" spans="1:11" s="2" customFormat="1" ht="11.25" customHeight="1">
      <c r="A7" s="48" t="s">
        <v>352</v>
      </c>
      <c r="B7" s="51" t="s">
        <v>114</v>
      </c>
      <c r="C7" s="51" t="s">
        <v>25</v>
      </c>
      <c r="D7" s="13" t="s">
        <v>15</v>
      </c>
      <c r="E7" s="4">
        <f>E8+E9+E10+E11</f>
        <v>57498.6</v>
      </c>
      <c r="F7" s="4">
        <f>F8+F9+F10+F11</f>
        <v>58619.199999999997</v>
      </c>
      <c r="G7" s="4">
        <f>G8+G9+G10+G11</f>
        <v>12810.3</v>
      </c>
      <c r="H7" s="4">
        <f>H8+H9+H10+H11</f>
        <v>13531.5</v>
      </c>
      <c r="I7" s="45" t="s">
        <v>200</v>
      </c>
      <c r="J7" s="45" t="s">
        <v>200</v>
      </c>
      <c r="K7" s="45" t="s">
        <v>200</v>
      </c>
    </row>
    <row r="8" spans="1:11" s="2" customFormat="1" ht="11.25" customHeight="1">
      <c r="A8" s="49"/>
      <c r="B8" s="52"/>
      <c r="C8" s="52"/>
      <c r="D8" s="13" t="s">
        <v>10</v>
      </c>
      <c r="E8" s="4">
        <f>E13+E18</f>
        <v>29347.9</v>
      </c>
      <c r="F8" s="4">
        <f t="shared" ref="F8:G11" si="0">F13+F18</f>
        <v>29347.9</v>
      </c>
      <c r="G8" s="4">
        <f t="shared" si="0"/>
        <v>0</v>
      </c>
      <c r="H8" s="4">
        <f>H13+H18</f>
        <v>0</v>
      </c>
      <c r="I8" s="81"/>
      <c r="J8" s="81"/>
      <c r="K8" s="81"/>
    </row>
    <row r="9" spans="1:11" s="2" customFormat="1" ht="11.25" customHeight="1">
      <c r="A9" s="49"/>
      <c r="B9" s="52"/>
      <c r="C9" s="52"/>
      <c r="D9" s="13" t="s">
        <v>11</v>
      </c>
      <c r="E9" s="4">
        <f t="shared" ref="E9:E11" si="1">E14+E19</f>
        <v>28150.699999999997</v>
      </c>
      <c r="F9" s="4">
        <f t="shared" si="0"/>
        <v>29271.3</v>
      </c>
      <c r="G9" s="4">
        <f t="shared" si="0"/>
        <v>12810.3</v>
      </c>
      <c r="H9" s="4">
        <f>H14+H19</f>
        <v>13531.5</v>
      </c>
      <c r="I9" s="81"/>
      <c r="J9" s="81"/>
      <c r="K9" s="81"/>
    </row>
    <row r="10" spans="1:11" s="2" customFormat="1" ht="11.25" customHeight="1">
      <c r="A10" s="49"/>
      <c r="B10" s="52"/>
      <c r="C10" s="52"/>
      <c r="D10" s="13" t="s">
        <v>12</v>
      </c>
      <c r="E10" s="4">
        <f t="shared" si="1"/>
        <v>0</v>
      </c>
      <c r="F10" s="3">
        <f t="shared" si="0"/>
        <v>0</v>
      </c>
      <c r="G10" s="3">
        <f t="shared" si="0"/>
        <v>0</v>
      </c>
      <c r="H10" s="3">
        <f>H15+H20</f>
        <v>0</v>
      </c>
      <c r="I10" s="81"/>
      <c r="J10" s="81"/>
      <c r="K10" s="81"/>
    </row>
    <row r="11" spans="1:11" s="2" customFormat="1" ht="22.5" customHeight="1">
      <c r="A11" s="50"/>
      <c r="B11" s="53"/>
      <c r="C11" s="53"/>
      <c r="D11" s="13" t="s">
        <v>13</v>
      </c>
      <c r="E11" s="4">
        <f t="shared" si="1"/>
        <v>0</v>
      </c>
      <c r="F11" s="3">
        <f t="shared" si="0"/>
        <v>0</v>
      </c>
      <c r="G11" s="3">
        <f t="shared" si="0"/>
        <v>0</v>
      </c>
      <c r="H11" s="3">
        <f>H16+H21</f>
        <v>0</v>
      </c>
      <c r="I11" s="82"/>
      <c r="J11" s="82"/>
      <c r="K11" s="82"/>
    </row>
    <row r="12" spans="1:11" s="2" customFormat="1" ht="11.25" customHeight="1">
      <c r="A12" s="48" t="s">
        <v>208</v>
      </c>
      <c r="B12" s="51" t="s">
        <v>115</v>
      </c>
      <c r="C12" s="51" t="s">
        <v>25</v>
      </c>
      <c r="D12" s="13" t="s">
        <v>15</v>
      </c>
      <c r="E12" s="4">
        <f>E13+E14+E15+E16</f>
        <v>57491.5</v>
      </c>
      <c r="F12" s="4">
        <f>F13+F14+F15+F16</f>
        <v>58612.100000000006</v>
      </c>
      <c r="G12" s="4">
        <f>G13+G14+G15+G16</f>
        <v>12810.3</v>
      </c>
      <c r="H12" s="4">
        <f>H13+H14+H15+H16</f>
        <v>13531.5</v>
      </c>
      <c r="I12" s="37" t="s">
        <v>461</v>
      </c>
      <c r="J12" s="37" t="s">
        <v>578</v>
      </c>
      <c r="K12" s="45" t="s">
        <v>200</v>
      </c>
    </row>
    <row r="13" spans="1:11" s="2" customFormat="1" ht="11.25" customHeight="1">
      <c r="A13" s="49"/>
      <c r="B13" s="52"/>
      <c r="C13" s="52"/>
      <c r="D13" s="13" t="s">
        <v>10</v>
      </c>
      <c r="E13" s="4">
        <v>29347.9</v>
      </c>
      <c r="F13" s="4">
        <v>29347.9</v>
      </c>
      <c r="G13" s="4">
        <v>0</v>
      </c>
      <c r="H13" s="4">
        <v>0</v>
      </c>
      <c r="I13" s="38"/>
      <c r="J13" s="38"/>
      <c r="K13" s="81"/>
    </row>
    <row r="14" spans="1:11" s="2" customFormat="1" ht="11.25" customHeight="1">
      <c r="A14" s="49"/>
      <c r="B14" s="52"/>
      <c r="C14" s="52"/>
      <c r="D14" s="13" t="s">
        <v>11</v>
      </c>
      <c r="E14" s="4">
        <v>28143.599999999999</v>
      </c>
      <c r="F14" s="4">
        <v>29264.2</v>
      </c>
      <c r="G14" s="4">
        <v>12810.3</v>
      </c>
      <c r="H14" s="4">
        <v>13531.5</v>
      </c>
      <c r="I14" s="38"/>
      <c r="J14" s="38"/>
      <c r="K14" s="81"/>
    </row>
    <row r="15" spans="1:11" s="2" customFormat="1" ht="11.25" customHeight="1">
      <c r="A15" s="49"/>
      <c r="B15" s="52"/>
      <c r="C15" s="52"/>
      <c r="D15" s="13" t="s">
        <v>12</v>
      </c>
      <c r="E15" s="4">
        <v>0</v>
      </c>
      <c r="F15" s="3">
        <v>0</v>
      </c>
      <c r="G15" s="3">
        <v>0</v>
      </c>
      <c r="H15" s="3">
        <v>0</v>
      </c>
      <c r="I15" s="38"/>
      <c r="J15" s="38"/>
      <c r="K15" s="81"/>
    </row>
    <row r="16" spans="1:11" s="2" customFormat="1" ht="145.5" customHeight="1">
      <c r="A16" s="50"/>
      <c r="B16" s="53"/>
      <c r="C16" s="53"/>
      <c r="D16" s="13" t="s">
        <v>13</v>
      </c>
      <c r="E16" s="4">
        <v>0</v>
      </c>
      <c r="F16" s="3">
        <v>0</v>
      </c>
      <c r="G16" s="3">
        <v>0</v>
      </c>
      <c r="H16" s="3">
        <v>0</v>
      </c>
      <c r="I16" s="38"/>
      <c r="J16" s="39"/>
      <c r="K16" s="82"/>
    </row>
    <row r="17" spans="1:11" s="2" customFormat="1" ht="11.25" customHeight="1">
      <c r="A17" s="48" t="s">
        <v>353</v>
      </c>
      <c r="B17" s="51" t="s">
        <v>116</v>
      </c>
      <c r="C17" s="51" t="s">
        <v>25</v>
      </c>
      <c r="D17" s="13" t="s">
        <v>15</v>
      </c>
      <c r="E17" s="4">
        <f>E18+E19+E20+E21</f>
        <v>7.1</v>
      </c>
      <c r="F17" s="4">
        <f>F18+F19+F20+F21</f>
        <v>7.1</v>
      </c>
      <c r="G17" s="4">
        <f>G18+G19+G20+G21</f>
        <v>0</v>
      </c>
      <c r="H17" s="4">
        <f>H18+H19+H20+H21</f>
        <v>0</v>
      </c>
      <c r="I17" s="38"/>
      <c r="J17" s="37" t="s">
        <v>547</v>
      </c>
      <c r="K17" s="45" t="s">
        <v>200</v>
      </c>
    </row>
    <row r="18" spans="1:11" s="2" customFormat="1" ht="11.25" customHeight="1">
      <c r="A18" s="49"/>
      <c r="B18" s="52"/>
      <c r="C18" s="52"/>
      <c r="D18" s="13" t="s">
        <v>10</v>
      </c>
      <c r="E18" s="4">
        <v>0</v>
      </c>
      <c r="F18" s="4">
        <v>0</v>
      </c>
      <c r="G18" s="4">
        <v>0</v>
      </c>
      <c r="H18" s="4">
        <v>0</v>
      </c>
      <c r="I18" s="38"/>
      <c r="J18" s="38"/>
      <c r="K18" s="81"/>
    </row>
    <row r="19" spans="1:11" s="2" customFormat="1" ht="11.25" customHeight="1">
      <c r="A19" s="49"/>
      <c r="B19" s="52"/>
      <c r="C19" s="52"/>
      <c r="D19" s="13" t="s">
        <v>11</v>
      </c>
      <c r="E19" s="4">
        <v>7.1</v>
      </c>
      <c r="F19" s="4">
        <v>7.1</v>
      </c>
      <c r="G19" s="4">
        <v>0</v>
      </c>
      <c r="H19" s="4">
        <v>0</v>
      </c>
      <c r="I19" s="38"/>
      <c r="J19" s="38"/>
      <c r="K19" s="81"/>
    </row>
    <row r="20" spans="1:11" s="2" customFormat="1" ht="11.25" customHeight="1">
      <c r="A20" s="49"/>
      <c r="B20" s="52"/>
      <c r="C20" s="52"/>
      <c r="D20" s="13" t="s">
        <v>12</v>
      </c>
      <c r="E20" s="4">
        <v>0</v>
      </c>
      <c r="F20" s="4">
        <v>0</v>
      </c>
      <c r="G20" s="4">
        <v>0</v>
      </c>
      <c r="H20" s="4">
        <v>0</v>
      </c>
      <c r="I20" s="38"/>
      <c r="J20" s="38"/>
      <c r="K20" s="81"/>
    </row>
    <row r="21" spans="1:11" s="2" customFormat="1" ht="13.5" customHeight="1">
      <c r="A21" s="50"/>
      <c r="B21" s="53"/>
      <c r="C21" s="53"/>
      <c r="D21" s="13" t="s">
        <v>13</v>
      </c>
      <c r="E21" s="4">
        <v>0</v>
      </c>
      <c r="F21" s="4">
        <v>0</v>
      </c>
      <c r="G21" s="4">
        <v>0</v>
      </c>
      <c r="H21" s="4">
        <v>0</v>
      </c>
      <c r="I21" s="39"/>
      <c r="J21" s="39"/>
      <c r="K21" s="82"/>
    </row>
  </sheetData>
  <mergeCells count="29">
    <mergeCell ref="K7:K11"/>
    <mergeCell ref="I4:J4"/>
    <mergeCell ref="K4:K5"/>
    <mergeCell ref="J1:K1"/>
    <mergeCell ref="A2:K2"/>
    <mergeCell ref="A4:A5"/>
    <mergeCell ref="B4:B5"/>
    <mergeCell ref="C4:C5"/>
    <mergeCell ref="D4:D5"/>
    <mergeCell ref="E4:E5"/>
    <mergeCell ref="F4:F5"/>
    <mergeCell ref="G4:G5"/>
    <mergeCell ref="H4:H5"/>
    <mergeCell ref="A7:A11"/>
    <mergeCell ref="B7:B11"/>
    <mergeCell ref="I12:I21"/>
    <mergeCell ref="K17:K21"/>
    <mergeCell ref="A12:A16"/>
    <mergeCell ref="B12:B16"/>
    <mergeCell ref="C12:C16"/>
    <mergeCell ref="J12:J16"/>
    <mergeCell ref="K12:K16"/>
    <mergeCell ref="A17:A21"/>
    <mergeCell ref="B17:B21"/>
    <mergeCell ref="C17:C21"/>
    <mergeCell ref="J17:J21"/>
    <mergeCell ref="C7:C11"/>
    <mergeCell ref="I7:I11"/>
    <mergeCell ref="J7:J11"/>
  </mergeCells>
  <hyperlinks>
    <hyperlink ref="F4" location="_ftn1" display="_ftn1"/>
  </hyperlinks>
  <pageMargins left="0.70866141732283472" right="0.70866141732283472" top="0.74803149606299213" bottom="0.74803149606299213"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K171"/>
  <sheetViews>
    <sheetView topLeftCell="A139" zoomScale="80" zoomScaleNormal="80" workbookViewId="0">
      <selection activeCell="G46" sqref="G46"/>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4" t="s">
        <v>17</v>
      </c>
      <c r="J5" s="14" t="s">
        <v>8</v>
      </c>
      <c r="K5" s="47"/>
    </row>
    <row r="6" spans="1:11" s="2" customFormat="1">
      <c r="A6" s="14">
        <v>1</v>
      </c>
      <c r="B6" s="14">
        <v>2</v>
      </c>
      <c r="C6" s="14">
        <v>3</v>
      </c>
      <c r="D6" s="14">
        <v>4</v>
      </c>
      <c r="E6" s="14">
        <v>5</v>
      </c>
      <c r="F6" s="14">
        <v>6</v>
      </c>
      <c r="G6" s="15">
        <v>7</v>
      </c>
      <c r="H6" s="14">
        <v>8</v>
      </c>
      <c r="I6" s="14">
        <v>9</v>
      </c>
      <c r="J6" s="14">
        <v>10</v>
      </c>
      <c r="K6" s="14">
        <v>11</v>
      </c>
    </row>
    <row r="7" spans="1:11" s="2" customFormat="1" ht="11.25" customHeight="1">
      <c r="A7" s="48" t="s">
        <v>356</v>
      </c>
      <c r="B7" s="51" t="s">
        <v>117</v>
      </c>
      <c r="C7" s="51" t="s">
        <v>369</v>
      </c>
      <c r="D7" s="13" t="s">
        <v>15</v>
      </c>
      <c r="E7" s="4">
        <f>E8+E9+E10+E11</f>
        <v>162461.40000000002</v>
      </c>
      <c r="F7" s="4">
        <f>F8+F9+F10+F11</f>
        <v>128850.6</v>
      </c>
      <c r="G7" s="4">
        <f>G8+G9+G10+G11</f>
        <v>56322.1</v>
      </c>
      <c r="H7" s="4">
        <f>H8+H9+H10+H11</f>
        <v>56322.1</v>
      </c>
      <c r="I7" s="37" t="s">
        <v>464</v>
      </c>
      <c r="J7" s="45" t="s">
        <v>200</v>
      </c>
      <c r="K7" s="45" t="s">
        <v>200</v>
      </c>
    </row>
    <row r="8" spans="1:11" s="2" customFormat="1" ht="11.25" customHeight="1">
      <c r="A8" s="49"/>
      <c r="B8" s="52"/>
      <c r="C8" s="52"/>
      <c r="D8" s="13" t="s">
        <v>10</v>
      </c>
      <c r="E8" s="4">
        <f>E13+E28+E68+E88+E103+E123+E153+E158+E163+E168</f>
        <v>10200</v>
      </c>
      <c r="F8" s="4">
        <f t="shared" ref="F8:H8" si="0">F13+F28+F68+F88+F103+F123+F153+F158+F163+F168</f>
        <v>10200</v>
      </c>
      <c r="G8" s="4">
        <f t="shared" si="0"/>
        <v>0</v>
      </c>
      <c r="H8" s="4">
        <f t="shared" si="0"/>
        <v>0</v>
      </c>
      <c r="I8" s="40"/>
      <c r="J8" s="81"/>
      <c r="K8" s="81"/>
    </row>
    <row r="9" spans="1:11" s="2" customFormat="1" ht="11.25" customHeight="1">
      <c r="A9" s="49"/>
      <c r="B9" s="52"/>
      <c r="C9" s="52"/>
      <c r="D9" s="13" t="s">
        <v>11</v>
      </c>
      <c r="E9" s="4">
        <f t="shared" ref="E9:F11" si="1">E14+E29+E69+E89+E104+E124+E154+E159+E164+E169</f>
        <v>113411.40000000001</v>
      </c>
      <c r="F9" s="4">
        <f t="shared" si="1"/>
        <v>118650.6</v>
      </c>
      <c r="G9" s="4">
        <f t="shared" ref="G9" si="2">G14+G29+G69+G89+G104+G124+G154+G159+G164+G169</f>
        <v>52856.6</v>
      </c>
      <c r="H9" s="4">
        <f t="shared" ref="H9" si="3">H14+H29+H69+H89+H104+H124+H154+H159+H164+H169</f>
        <v>52856.6</v>
      </c>
      <c r="I9" s="40"/>
      <c r="J9" s="81"/>
      <c r="K9" s="81"/>
    </row>
    <row r="10" spans="1:11" s="2" customFormat="1" ht="11.25" customHeight="1">
      <c r="A10" s="49"/>
      <c r="B10" s="52"/>
      <c r="C10" s="52"/>
      <c r="D10" s="13" t="s">
        <v>12</v>
      </c>
      <c r="E10" s="4">
        <f t="shared" si="1"/>
        <v>38350</v>
      </c>
      <c r="F10" s="4">
        <f t="shared" si="1"/>
        <v>0</v>
      </c>
      <c r="G10" s="4">
        <f t="shared" ref="G10" si="4">G15+G30+G70+G90+G105+G125+G155+G160+G165+G170</f>
        <v>0</v>
      </c>
      <c r="H10" s="4">
        <f t="shared" ref="H10" si="5">H15+H30+H70+H90+H105+H125+H155+H160+H165+H170</f>
        <v>0</v>
      </c>
      <c r="I10" s="40"/>
      <c r="J10" s="81"/>
      <c r="K10" s="81"/>
    </row>
    <row r="11" spans="1:11" s="2" customFormat="1" ht="13.5" customHeight="1">
      <c r="A11" s="50"/>
      <c r="B11" s="53"/>
      <c r="C11" s="53"/>
      <c r="D11" s="13" t="s">
        <v>13</v>
      </c>
      <c r="E11" s="4">
        <f t="shared" si="1"/>
        <v>500</v>
      </c>
      <c r="F11" s="4">
        <f t="shared" si="1"/>
        <v>0</v>
      </c>
      <c r="G11" s="4">
        <f t="shared" ref="G11" si="6">G16+G31+G71+G91+G106+G126+G156+G161+G166+G171</f>
        <v>3465.5</v>
      </c>
      <c r="H11" s="4">
        <f t="shared" ref="H11" si="7">H16+H31+H71+H91+H106+H126+H156+H161+H166+H171</f>
        <v>3465.5</v>
      </c>
      <c r="I11" s="41"/>
      <c r="J11" s="82"/>
      <c r="K11" s="82"/>
    </row>
    <row r="12" spans="1:11" s="2" customFormat="1" ht="11.25" customHeight="1">
      <c r="A12" s="48" t="s">
        <v>357</v>
      </c>
      <c r="B12" s="51" t="s">
        <v>118</v>
      </c>
      <c r="C12" s="51" t="s">
        <v>25</v>
      </c>
      <c r="D12" s="13" t="s">
        <v>15</v>
      </c>
      <c r="E12" s="4">
        <f>E13+E14+E15+E16</f>
        <v>38350</v>
      </c>
      <c r="F12" s="4">
        <f>F13+F14+F15+F16</f>
        <v>0</v>
      </c>
      <c r="G12" s="4">
        <f>G13+G14+G15+G16</f>
        <v>0</v>
      </c>
      <c r="H12" s="4">
        <f>H13+H14+H15+H16</f>
        <v>0</v>
      </c>
      <c r="I12" s="37" t="s">
        <v>462</v>
      </c>
      <c r="J12" s="45" t="s">
        <v>200</v>
      </c>
      <c r="K12" s="45" t="s">
        <v>200</v>
      </c>
    </row>
    <row r="13" spans="1:11" s="2" customFormat="1" ht="11.25" customHeight="1">
      <c r="A13" s="49"/>
      <c r="B13" s="52"/>
      <c r="C13" s="52"/>
      <c r="D13" s="13" t="s">
        <v>10</v>
      </c>
      <c r="E13" s="4">
        <f>E18+E23</f>
        <v>0</v>
      </c>
      <c r="F13" s="4">
        <f t="shared" ref="F13:H16" si="8">F18+F23</f>
        <v>0</v>
      </c>
      <c r="G13" s="4">
        <f t="shared" si="8"/>
        <v>0</v>
      </c>
      <c r="H13" s="4">
        <f>H18+H23</f>
        <v>0</v>
      </c>
      <c r="I13" s="38"/>
      <c r="J13" s="46"/>
      <c r="K13" s="81"/>
    </row>
    <row r="14" spans="1:11" s="2" customFormat="1" ht="11.25" customHeight="1">
      <c r="A14" s="49"/>
      <c r="B14" s="52"/>
      <c r="C14" s="52"/>
      <c r="D14" s="13" t="s">
        <v>11</v>
      </c>
      <c r="E14" s="4">
        <f t="shared" ref="E14:E16" si="9">E19+E24</f>
        <v>0</v>
      </c>
      <c r="F14" s="4">
        <f t="shared" si="8"/>
        <v>0</v>
      </c>
      <c r="G14" s="4">
        <f t="shared" si="8"/>
        <v>0</v>
      </c>
      <c r="H14" s="4">
        <f>H19+H24</f>
        <v>0</v>
      </c>
      <c r="I14" s="38"/>
      <c r="J14" s="46"/>
      <c r="K14" s="81"/>
    </row>
    <row r="15" spans="1:11" s="2" customFormat="1" ht="11.25" customHeight="1">
      <c r="A15" s="49"/>
      <c r="B15" s="52"/>
      <c r="C15" s="52"/>
      <c r="D15" s="13" t="s">
        <v>12</v>
      </c>
      <c r="E15" s="4">
        <f t="shared" si="9"/>
        <v>38350</v>
      </c>
      <c r="F15" s="4">
        <f t="shared" si="8"/>
        <v>0</v>
      </c>
      <c r="G15" s="4">
        <f t="shared" si="8"/>
        <v>0</v>
      </c>
      <c r="H15" s="4">
        <f t="shared" si="8"/>
        <v>0</v>
      </c>
      <c r="I15" s="38"/>
      <c r="J15" s="46"/>
      <c r="K15" s="81"/>
    </row>
    <row r="16" spans="1:11" s="2" customFormat="1" ht="12.75" customHeight="1">
      <c r="A16" s="50"/>
      <c r="B16" s="53"/>
      <c r="C16" s="53"/>
      <c r="D16" s="13" t="s">
        <v>13</v>
      </c>
      <c r="E16" s="4">
        <f t="shared" si="9"/>
        <v>0</v>
      </c>
      <c r="F16" s="4">
        <f t="shared" si="8"/>
        <v>0</v>
      </c>
      <c r="G16" s="4">
        <f t="shared" si="8"/>
        <v>0</v>
      </c>
      <c r="H16" s="4">
        <f t="shared" si="8"/>
        <v>0</v>
      </c>
      <c r="I16" s="39"/>
      <c r="J16" s="47"/>
      <c r="K16" s="82"/>
    </row>
    <row r="17" spans="1:11" s="2" customFormat="1" ht="11.25" customHeight="1">
      <c r="A17" s="48" t="s">
        <v>358</v>
      </c>
      <c r="B17" s="51" t="s">
        <v>125</v>
      </c>
      <c r="C17" s="51" t="s">
        <v>25</v>
      </c>
      <c r="D17" s="13" t="s">
        <v>15</v>
      </c>
      <c r="E17" s="4">
        <f>E18+E19+E20+E21</f>
        <v>37700</v>
      </c>
      <c r="F17" s="4">
        <f>F18+F19+F20+F21</f>
        <v>0</v>
      </c>
      <c r="G17" s="4">
        <f>G18+G19+G20+G21</f>
        <v>0</v>
      </c>
      <c r="H17" s="4">
        <f>H18+H19+H20+H21</f>
        <v>0</v>
      </c>
      <c r="I17" s="45" t="s">
        <v>200</v>
      </c>
      <c r="J17" s="42" t="s">
        <v>501</v>
      </c>
      <c r="K17" s="45" t="s">
        <v>200</v>
      </c>
    </row>
    <row r="18" spans="1:11" s="2" customFormat="1" ht="11.25" customHeight="1">
      <c r="A18" s="49"/>
      <c r="B18" s="52"/>
      <c r="C18" s="52"/>
      <c r="D18" s="13" t="s">
        <v>10</v>
      </c>
      <c r="E18" s="4">
        <v>0</v>
      </c>
      <c r="F18" s="4">
        <v>0</v>
      </c>
      <c r="G18" s="4">
        <v>0</v>
      </c>
      <c r="H18" s="4">
        <v>0</v>
      </c>
      <c r="I18" s="46"/>
      <c r="J18" s="38"/>
      <c r="K18" s="81"/>
    </row>
    <row r="19" spans="1:11" s="2" customFormat="1" ht="11.25" customHeight="1">
      <c r="A19" s="49"/>
      <c r="B19" s="52"/>
      <c r="C19" s="52"/>
      <c r="D19" s="13" t="s">
        <v>11</v>
      </c>
      <c r="E19" s="4">
        <v>0</v>
      </c>
      <c r="F19" s="4">
        <v>0</v>
      </c>
      <c r="G19" s="4">
        <v>0</v>
      </c>
      <c r="H19" s="4">
        <v>0</v>
      </c>
      <c r="I19" s="46"/>
      <c r="J19" s="38"/>
      <c r="K19" s="81"/>
    </row>
    <row r="20" spans="1:11" s="2" customFormat="1" ht="11.25" customHeight="1">
      <c r="A20" s="49"/>
      <c r="B20" s="52"/>
      <c r="C20" s="52"/>
      <c r="D20" s="13" t="s">
        <v>12</v>
      </c>
      <c r="E20" s="4">
        <v>37700</v>
      </c>
      <c r="F20" s="4">
        <v>0</v>
      </c>
      <c r="G20" s="4">
        <v>0</v>
      </c>
      <c r="H20" s="4">
        <v>0</v>
      </c>
      <c r="I20" s="46"/>
      <c r="J20" s="38"/>
      <c r="K20" s="81"/>
    </row>
    <row r="21" spans="1:11" s="2" customFormat="1" ht="14.25" customHeight="1">
      <c r="A21" s="50"/>
      <c r="B21" s="53"/>
      <c r="C21" s="53"/>
      <c r="D21" s="13" t="s">
        <v>13</v>
      </c>
      <c r="E21" s="4">
        <v>0</v>
      </c>
      <c r="F21" s="4">
        <v>0</v>
      </c>
      <c r="G21" s="4">
        <v>0</v>
      </c>
      <c r="H21" s="4">
        <v>0</v>
      </c>
      <c r="I21" s="47"/>
      <c r="J21" s="39"/>
      <c r="K21" s="82"/>
    </row>
    <row r="22" spans="1:11" s="2" customFormat="1" ht="11.25" customHeight="1">
      <c r="A22" s="48" t="s">
        <v>359</v>
      </c>
      <c r="B22" s="51" t="s">
        <v>126</v>
      </c>
      <c r="C22" s="51" t="s">
        <v>25</v>
      </c>
      <c r="D22" s="13" t="s">
        <v>15</v>
      </c>
      <c r="E22" s="4">
        <f>E23+E24+E25+E26</f>
        <v>650</v>
      </c>
      <c r="F22" s="4">
        <f>F23+F24+F25+F26</f>
        <v>0</v>
      </c>
      <c r="G22" s="4">
        <f>G23+G24+G25+G26</f>
        <v>0</v>
      </c>
      <c r="H22" s="4">
        <f>H23+H24+H25+H26</f>
        <v>0</v>
      </c>
      <c r="I22" s="45" t="s">
        <v>200</v>
      </c>
      <c r="J22" s="37" t="s">
        <v>511</v>
      </c>
      <c r="K22" s="45" t="s">
        <v>200</v>
      </c>
    </row>
    <row r="23" spans="1:11" s="2" customFormat="1" ht="11.25" customHeight="1">
      <c r="A23" s="49"/>
      <c r="B23" s="52"/>
      <c r="C23" s="52"/>
      <c r="D23" s="13" t="s">
        <v>10</v>
      </c>
      <c r="E23" s="4">
        <v>0</v>
      </c>
      <c r="F23" s="4">
        <v>0</v>
      </c>
      <c r="G23" s="4">
        <v>0</v>
      </c>
      <c r="H23" s="4">
        <v>0</v>
      </c>
      <c r="I23" s="46"/>
      <c r="J23" s="38"/>
      <c r="K23" s="81"/>
    </row>
    <row r="24" spans="1:11" s="2" customFormat="1" ht="11.25" customHeight="1">
      <c r="A24" s="49"/>
      <c r="B24" s="52"/>
      <c r="C24" s="52"/>
      <c r="D24" s="13" t="s">
        <v>11</v>
      </c>
      <c r="E24" s="4">
        <v>0</v>
      </c>
      <c r="F24" s="4">
        <v>0</v>
      </c>
      <c r="G24" s="4">
        <v>0</v>
      </c>
      <c r="H24" s="4">
        <v>0</v>
      </c>
      <c r="I24" s="46"/>
      <c r="J24" s="38"/>
      <c r="K24" s="81"/>
    </row>
    <row r="25" spans="1:11" s="2" customFormat="1" ht="11.25" customHeight="1">
      <c r="A25" s="49"/>
      <c r="B25" s="52"/>
      <c r="C25" s="52"/>
      <c r="D25" s="13" t="s">
        <v>12</v>
      </c>
      <c r="E25" s="4">
        <v>650</v>
      </c>
      <c r="F25" s="4">
        <v>0</v>
      </c>
      <c r="G25" s="4">
        <v>0</v>
      </c>
      <c r="H25" s="4">
        <v>0</v>
      </c>
      <c r="I25" s="46"/>
      <c r="J25" s="38"/>
      <c r="K25" s="81"/>
    </row>
    <row r="26" spans="1:11" s="2" customFormat="1" ht="13.5" customHeight="1">
      <c r="A26" s="50"/>
      <c r="B26" s="53"/>
      <c r="C26" s="53"/>
      <c r="D26" s="13" t="s">
        <v>13</v>
      </c>
      <c r="E26" s="4">
        <v>0</v>
      </c>
      <c r="F26" s="4">
        <v>0</v>
      </c>
      <c r="G26" s="4">
        <v>0</v>
      </c>
      <c r="H26" s="4">
        <v>0</v>
      </c>
      <c r="I26" s="47"/>
      <c r="J26" s="39"/>
      <c r="K26" s="82"/>
    </row>
    <row r="27" spans="1:11" s="2" customFormat="1" ht="11.25" customHeight="1">
      <c r="A27" s="48" t="s">
        <v>360</v>
      </c>
      <c r="B27" s="51" t="s">
        <v>119</v>
      </c>
      <c r="C27" s="51" t="s">
        <v>25</v>
      </c>
      <c r="D27" s="13" t="s">
        <v>15</v>
      </c>
      <c r="E27" s="4">
        <f>E28+E29+E30+E31</f>
        <v>41421.599999999999</v>
      </c>
      <c r="F27" s="4">
        <f>F28+F29+F30+F31</f>
        <v>42921.599999999999</v>
      </c>
      <c r="G27" s="4">
        <f>G28+G29+G30+G31</f>
        <v>11900.3</v>
      </c>
      <c r="H27" s="4">
        <f>H28+H29+H30+H31</f>
        <v>11900.3</v>
      </c>
      <c r="I27" s="45" t="s">
        <v>200</v>
      </c>
      <c r="J27" s="45" t="s">
        <v>200</v>
      </c>
      <c r="K27" s="45" t="s">
        <v>200</v>
      </c>
    </row>
    <row r="28" spans="1:11" s="2" customFormat="1" ht="11.25" customHeight="1">
      <c r="A28" s="49"/>
      <c r="B28" s="52"/>
      <c r="C28" s="52"/>
      <c r="D28" s="13" t="s">
        <v>10</v>
      </c>
      <c r="E28" s="4">
        <f>E33+E38+E43+E48+E53+E58+E63</f>
        <v>10200</v>
      </c>
      <c r="F28" s="4">
        <f t="shared" ref="F28:H28" si="10">F33+F38+F43+F48+F53+F58+F63</f>
        <v>10200</v>
      </c>
      <c r="G28" s="4">
        <f t="shared" si="10"/>
        <v>0</v>
      </c>
      <c r="H28" s="4">
        <f t="shared" si="10"/>
        <v>0</v>
      </c>
      <c r="I28" s="46"/>
      <c r="J28" s="46"/>
      <c r="K28" s="81"/>
    </row>
    <row r="29" spans="1:11" s="2" customFormat="1" ht="11.25" customHeight="1">
      <c r="A29" s="49"/>
      <c r="B29" s="52"/>
      <c r="C29" s="52"/>
      <c r="D29" s="13" t="s">
        <v>11</v>
      </c>
      <c r="E29" s="4">
        <f t="shared" ref="E29:H31" si="11">E34+E39+E44+E49+E54+E59+E64</f>
        <v>31221.599999999999</v>
      </c>
      <c r="F29" s="4">
        <f t="shared" si="11"/>
        <v>32721.599999999999</v>
      </c>
      <c r="G29" s="4">
        <f t="shared" si="11"/>
        <v>11900.3</v>
      </c>
      <c r="H29" s="4">
        <f t="shared" si="11"/>
        <v>11900.3</v>
      </c>
      <c r="I29" s="46"/>
      <c r="J29" s="46"/>
      <c r="K29" s="81"/>
    </row>
    <row r="30" spans="1:11" s="2" customFormat="1" ht="11.25" customHeight="1">
      <c r="A30" s="49"/>
      <c r="B30" s="52"/>
      <c r="C30" s="52"/>
      <c r="D30" s="13" t="s">
        <v>12</v>
      </c>
      <c r="E30" s="4">
        <f t="shared" si="11"/>
        <v>0</v>
      </c>
      <c r="F30" s="4">
        <f t="shared" si="11"/>
        <v>0</v>
      </c>
      <c r="G30" s="4">
        <f t="shared" si="11"/>
        <v>0</v>
      </c>
      <c r="H30" s="4">
        <f t="shared" si="11"/>
        <v>0</v>
      </c>
      <c r="I30" s="46"/>
      <c r="J30" s="46"/>
      <c r="K30" s="81"/>
    </row>
    <row r="31" spans="1:11" s="2" customFormat="1" ht="13.5" customHeight="1">
      <c r="A31" s="50"/>
      <c r="B31" s="53"/>
      <c r="C31" s="53"/>
      <c r="D31" s="13" t="s">
        <v>13</v>
      </c>
      <c r="E31" s="4">
        <f t="shared" si="11"/>
        <v>0</v>
      </c>
      <c r="F31" s="4">
        <f t="shared" si="11"/>
        <v>0</v>
      </c>
      <c r="G31" s="4">
        <f t="shared" si="11"/>
        <v>0</v>
      </c>
      <c r="H31" s="4">
        <f t="shared" si="11"/>
        <v>0</v>
      </c>
      <c r="I31" s="47"/>
      <c r="J31" s="47"/>
      <c r="K31" s="82"/>
    </row>
    <row r="32" spans="1:11" s="2" customFormat="1" ht="11.25" customHeight="1">
      <c r="A32" s="48" t="s">
        <v>361</v>
      </c>
      <c r="B32" s="51" t="s">
        <v>120</v>
      </c>
      <c r="C32" s="51" t="s">
        <v>25</v>
      </c>
      <c r="D32" s="13" t="s">
        <v>15</v>
      </c>
      <c r="E32" s="4">
        <f>E33+E34+E35+E36</f>
        <v>24221.599999999999</v>
      </c>
      <c r="F32" s="4">
        <f>F33+F34+F35+F36</f>
        <v>24221.599999999999</v>
      </c>
      <c r="G32" s="4">
        <f>G33+G34+G35+G36</f>
        <v>11200.3</v>
      </c>
      <c r="H32" s="4">
        <f>H33+H34+H35+H36</f>
        <v>11200.3</v>
      </c>
      <c r="I32" s="37" t="s">
        <v>463</v>
      </c>
      <c r="J32" s="37" t="s">
        <v>512</v>
      </c>
      <c r="K32" s="45" t="s">
        <v>200</v>
      </c>
    </row>
    <row r="33" spans="1:11" s="2" customFormat="1" ht="11.25" customHeight="1">
      <c r="A33" s="49"/>
      <c r="B33" s="52"/>
      <c r="C33" s="52"/>
      <c r="D33" s="13" t="s">
        <v>10</v>
      </c>
      <c r="E33" s="4">
        <v>0</v>
      </c>
      <c r="F33" s="3">
        <v>0</v>
      </c>
      <c r="G33" s="3">
        <v>0</v>
      </c>
      <c r="H33" s="4">
        <v>0</v>
      </c>
      <c r="I33" s="38"/>
      <c r="J33" s="38"/>
      <c r="K33" s="81"/>
    </row>
    <row r="34" spans="1:11" s="2" customFormat="1" ht="11.25" customHeight="1">
      <c r="A34" s="49"/>
      <c r="B34" s="52"/>
      <c r="C34" s="52"/>
      <c r="D34" s="13" t="s">
        <v>11</v>
      </c>
      <c r="E34" s="4">
        <v>24221.599999999999</v>
      </c>
      <c r="F34" s="4">
        <v>24221.599999999999</v>
      </c>
      <c r="G34" s="4">
        <v>11200.3</v>
      </c>
      <c r="H34" s="4">
        <v>11200.3</v>
      </c>
      <c r="I34" s="38"/>
      <c r="J34" s="38"/>
      <c r="K34" s="81"/>
    </row>
    <row r="35" spans="1:11" s="2" customFormat="1" ht="11.25" customHeight="1">
      <c r="A35" s="49"/>
      <c r="B35" s="52"/>
      <c r="C35" s="52"/>
      <c r="D35" s="13" t="s">
        <v>12</v>
      </c>
      <c r="E35" s="4">
        <v>0</v>
      </c>
      <c r="F35" s="3">
        <v>0</v>
      </c>
      <c r="G35" s="3">
        <v>0</v>
      </c>
      <c r="H35" s="3">
        <v>0</v>
      </c>
      <c r="I35" s="38"/>
      <c r="J35" s="38"/>
      <c r="K35" s="81"/>
    </row>
    <row r="36" spans="1:11" s="2" customFormat="1" ht="54" customHeight="1">
      <c r="A36" s="50"/>
      <c r="B36" s="53"/>
      <c r="C36" s="53"/>
      <c r="D36" s="13" t="s">
        <v>13</v>
      </c>
      <c r="E36" s="4">
        <v>0</v>
      </c>
      <c r="F36" s="3">
        <v>0</v>
      </c>
      <c r="G36" s="3">
        <v>0</v>
      </c>
      <c r="H36" s="3">
        <v>0</v>
      </c>
      <c r="I36" s="39"/>
      <c r="J36" s="39"/>
      <c r="K36" s="82"/>
    </row>
    <row r="37" spans="1:11" s="2" customFormat="1" ht="11.25" customHeight="1">
      <c r="A37" s="48" t="s">
        <v>362</v>
      </c>
      <c r="B37" s="51" t="s">
        <v>127</v>
      </c>
      <c r="C37" s="51" t="s">
        <v>30</v>
      </c>
      <c r="D37" s="13" t="s">
        <v>15</v>
      </c>
      <c r="E37" s="4">
        <f>E38+E39+E40+E41</f>
        <v>0</v>
      </c>
      <c r="F37" s="3">
        <f>F38+F39+F40+F41</f>
        <v>0</v>
      </c>
      <c r="G37" s="3">
        <f>G38+G39+G40+G41</f>
        <v>0</v>
      </c>
      <c r="H37" s="3">
        <f>H38+H39+H40+H41</f>
        <v>0</v>
      </c>
      <c r="I37" s="37" t="s">
        <v>465</v>
      </c>
      <c r="J37" s="37" t="s">
        <v>513</v>
      </c>
      <c r="K37" s="45" t="s">
        <v>200</v>
      </c>
    </row>
    <row r="38" spans="1:11" s="2" customFormat="1" ht="11.25" customHeight="1">
      <c r="A38" s="49"/>
      <c r="B38" s="52"/>
      <c r="C38" s="52"/>
      <c r="D38" s="13" t="s">
        <v>10</v>
      </c>
      <c r="E38" s="4">
        <v>0</v>
      </c>
      <c r="F38" s="3">
        <v>0</v>
      </c>
      <c r="G38" s="3">
        <v>0</v>
      </c>
      <c r="H38" s="3">
        <v>0</v>
      </c>
      <c r="I38" s="38"/>
      <c r="J38" s="38"/>
      <c r="K38" s="81"/>
    </row>
    <row r="39" spans="1:11" s="2" customFormat="1" ht="11.25" customHeight="1">
      <c r="A39" s="49"/>
      <c r="B39" s="52"/>
      <c r="C39" s="52"/>
      <c r="D39" s="13" t="s">
        <v>11</v>
      </c>
      <c r="E39" s="4">
        <v>0</v>
      </c>
      <c r="F39" s="3">
        <v>0</v>
      </c>
      <c r="G39" s="3">
        <v>0</v>
      </c>
      <c r="H39" s="3">
        <v>0</v>
      </c>
      <c r="I39" s="38"/>
      <c r="J39" s="38"/>
      <c r="K39" s="81"/>
    </row>
    <row r="40" spans="1:11" s="2" customFormat="1" ht="11.25" customHeight="1">
      <c r="A40" s="49"/>
      <c r="B40" s="52"/>
      <c r="C40" s="52"/>
      <c r="D40" s="13" t="s">
        <v>12</v>
      </c>
      <c r="E40" s="4">
        <v>0</v>
      </c>
      <c r="F40" s="3">
        <v>0</v>
      </c>
      <c r="G40" s="3">
        <v>0</v>
      </c>
      <c r="H40" s="3">
        <v>0</v>
      </c>
      <c r="I40" s="38"/>
      <c r="J40" s="38"/>
      <c r="K40" s="81"/>
    </row>
    <row r="41" spans="1:11" s="2" customFormat="1" ht="16.5" customHeight="1">
      <c r="A41" s="50"/>
      <c r="B41" s="53"/>
      <c r="C41" s="53"/>
      <c r="D41" s="13" t="s">
        <v>13</v>
      </c>
      <c r="E41" s="4">
        <v>0</v>
      </c>
      <c r="F41" s="3">
        <v>0</v>
      </c>
      <c r="G41" s="3">
        <v>0</v>
      </c>
      <c r="H41" s="3">
        <v>0</v>
      </c>
      <c r="I41" s="39"/>
      <c r="J41" s="39"/>
      <c r="K41" s="82"/>
    </row>
    <row r="42" spans="1:11" s="2" customFormat="1" ht="11.25" customHeight="1">
      <c r="A42" s="48" t="s">
        <v>226</v>
      </c>
      <c r="B42" s="51" t="s">
        <v>128</v>
      </c>
      <c r="C42" s="51" t="s">
        <v>25</v>
      </c>
      <c r="D42" s="13" t="s">
        <v>15</v>
      </c>
      <c r="E42" s="4">
        <f>E43+E44+E45+E46</f>
        <v>200</v>
      </c>
      <c r="F42" s="4">
        <f>F43+F44+F45+F46</f>
        <v>200</v>
      </c>
      <c r="G42" s="4">
        <f>G43+G44+G45+G46</f>
        <v>200</v>
      </c>
      <c r="H42" s="4">
        <f>H43+H44+H45+H46</f>
        <v>200</v>
      </c>
      <c r="I42" s="37" t="s">
        <v>468</v>
      </c>
      <c r="J42" s="37" t="s">
        <v>514</v>
      </c>
      <c r="K42" s="45" t="s">
        <v>200</v>
      </c>
    </row>
    <row r="43" spans="1:11" s="2" customFormat="1" ht="11.25" customHeight="1">
      <c r="A43" s="49"/>
      <c r="B43" s="52"/>
      <c r="C43" s="52"/>
      <c r="D43" s="13" t="s">
        <v>10</v>
      </c>
      <c r="E43" s="4">
        <v>0</v>
      </c>
      <c r="F43" s="4">
        <v>0</v>
      </c>
      <c r="G43" s="4">
        <v>0</v>
      </c>
      <c r="H43" s="4">
        <v>0</v>
      </c>
      <c r="I43" s="38"/>
      <c r="J43" s="38"/>
      <c r="K43" s="81"/>
    </row>
    <row r="44" spans="1:11" s="2" customFormat="1" ht="11.25" customHeight="1">
      <c r="A44" s="49"/>
      <c r="B44" s="52"/>
      <c r="C44" s="52"/>
      <c r="D44" s="13" t="s">
        <v>11</v>
      </c>
      <c r="E44" s="4">
        <v>200</v>
      </c>
      <c r="F44" s="4">
        <v>200</v>
      </c>
      <c r="G44" s="4">
        <v>200</v>
      </c>
      <c r="H44" s="4">
        <v>200</v>
      </c>
      <c r="I44" s="38"/>
      <c r="J44" s="38"/>
      <c r="K44" s="81"/>
    </row>
    <row r="45" spans="1:11" s="2" customFormat="1" ht="11.25" customHeight="1">
      <c r="A45" s="49"/>
      <c r="B45" s="52"/>
      <c r="C45" s="52"/>
      <c r="D45" s="13" t="s">
        <v>12</v>
      </c>
      <c r="E45" s="4">
        <v>0</v>
      </c>
      <c r="F45" s="4">
        <v>0</v>
      </c>
      <c r="G45" s="4">
        <v>0</v>
      </c>
      <c r="H45" s="4">
        <v>0</v>
      </c>
      <c r="I45" s="38"/>
      <c r="J45" s="38"/>
      <c r="K45" s="81"/>
    </row>
    <row r="46" spans="1:11" s="2" customFormat="1" ht="153" customHeight="1">
      <c r="A46" s="50"/>
      <c r="B46" s="53"/>
      <c r="C46" s="53"/>
      <c r="D46" s="13" t="s">
        <v>13</v>
      </c>
      <c r="E46" s="4">
        <v>0</v>
      </c>
      <c r="F46" s="4">
        <v>0</v>
      </c>
      <c r="G46" s="4">
        <v>0</v>
      </c>
      <c r="H46" s="4">
        <v>0</v>
      </c>
      <c r="I46" s="39"/>
      <c r="J46" s="39"/>
      <c r="K46" s="82"/>
    </row>
    <row r="47" spans="1:11" s="2" customFormat="1" ht="11.25" customHeight="1">
      <c r="A47" s="48" t="s">
        <v>227</v>
      </c>
      <c r="B47" s="51" t="s">
        <v>129</v>
      </c>
      <c r="C47" s="51" t="s">
        <v>25</v>
      </c>
      <c r="D47" s="13" t="s">
        <v>15</v>
      </c>
      <c r="E47" s="4">
        <f>E48+E49+E50+E51</f>
        <v>0</v>
      </c>
      <c r="F47" s="4">
        <f>F48+F49+F50+F51</f>
        <v>0</v>
      </c>
      <c r="G47" s="4">
        <f>G48+G49+G50+G51</f>
        <v>0</v>
      </c>
      <c r="H47" s="4">
        <f>H48+H49+H50+H51</f>
        <v>0</v>
      </c>
      <c r="I47" s="45" t="s">
        <v>200</v>
      </c>
      <c r="J47" s="37" t="s">
        <v>384</v>
      </c>
      <c r="K47" s="45" t="s">
        <v>200</v>
      </c>
    </row>
    <row r="48" spans="1:11" s="2" customFormat="1" ht="11.25" customHeight="1">
      <c r="A48" s="49"/>
      <c r="B48" s="52"/>
      <c r="C48" s="52"/>
      <c r="D48" s="13" t="s">
        <v>10</v>
      </c>
      <c r="E48" s="4">
        <v>0</v>
      </c>
      <c r="F48" s="4">
        <v>0</v>
      </c>
      <c r="G48" s="4">
        <v>0</v>
      </c>
      <c r="H48" s="4">
        <v>0</v>
      </c>
      <c r="I48" s="46"/>
      <c r="J48" s="38"/>
      <c r="K48" s="81"/>
    </row>
    <row r="49" spans="1:11" s="2" customFormat="1" ht="11.25" customHeight="1">
      <c r="A49" s="49"/>
      <c r="B49" s="52"/>
      <c r="C49" s="52"/>
      <c r="D49" s="13" t="s">
        <v>11</v>
      </c>
      <c r="E49" s="4">
        <v>0</v>
      </c>
      <c r="F49" s="4">
        <v>0</v>
      </c>
      <c r="G49" s="4">
        <v>0</v>
      </c>
      <c r="H49" s="4">
        <v>0</v>
      </c>
      <c r="I49" s="46"/>
      <c r="J49" s="38"/>
      <c r="K49" s="81"/>
    </row>
    <row r="50" spans="1:11" s="2" customFormat="1" ht="11.25" customHeight="1">
      <c r="A50" s="49"/>
      <c r="B50" s="52"/>
      <c r="C50" s="52"/>
      <c r="D50" s="13" t="s">
        <v>12</v>
      </c>
      <c r="E50" s="4">
        <v>0</v>
      </c>
      <c r="F50" s="3">
        <v>0</v>
      </c>
      <c r="G50" s="3">
        <v>0</v>
      </c>
      <c r="H50" s="4">
        <v>0</v>
      </c>
      <c r="I50" s="46"/>
      <c r="J50" s="38"/>
      <c r="K50" s="81"/>
    </row>
    <row r="51" spans="1:11" s="2" customFormat="1" ht="54" customHeight="1">
      <c r="A51" s="50"/>
      <c r="B51" s="53"/>
      <c r="C51" s="53"/>
      <c r="D51" s="13" t="s">
        <v>13</v>
      </c>
      <c r="E51" s="4">
        <v>0</v>
      </c>
      <c r="F51" s="3">
        <v>0</v>
      </c>
      <c r="G51" s="3">
        <v>0</v>
      </c>
      <c r="H51" s="4">
        <v>0</v>
      </c>
      <c r="I51" s="47"/>
      <c r="J51" s="39"/>
      <c r="K51" s="82"/>
    </row>
    <row r="52" spans="1:11" s="2" customFormat="1" ht="11.25" customHeight="1">
      <c r="A52" s="48" t="s">
        <v>228</v>
      </c>
      <c r="B52" s="51" t="s">
        <v>130</v>
      </c>
      <c r="C52" s="51" t="s">
        <v>25</v>
      </c>
      <c r="D52" s="13" t="s">
        <v>15</v>
      </c>
      <c r="E52" s="4">
        <f>E53+E54+E55+E56</f>
        <v>0</v>
      </c>
      <c r="F52" s="4">
        <f>F53+F54+F55+F56</f>
        <v>0</v>
      </c>
      <c r="G52" s="4">
        <f>G53+G54+G55+G56</f>
        <v>0</v>
      </c>
      <c r="H52" s="3">
        <f>H53+H54+H55+H56</f>
        <v>0</v>
      </c>
      <c r="I52" s="45" t="s">
        <v>200</v>
      </c>
      <c r="J52" s="37" t="s">
        <v>390</v>
      </c>
      <c r="K52" s="45" t="s">
        <v>200</v>
      </c>
    </row>
    <row r="53" spans="1:11" s="2" customFormat="1" ht="11.25" customHeight="1">
      <c r="A53" s="49"/>
      <c r="B53" s="52"/>
      <c r="C53" s="52"/>
      <c r="D53" s="13" t="s">
        <v>10</v>
      </c>
      <c r="E53" s="4">
        <v>0</v>
      </c>
      <c r="F53" s="3">
        <v>0</v>
      </c>
      <c r="G53" s="3">
        <v>0</v>
      </c>
      <c r="H53" s="3">
        <v>0</v>
      </c>
      <c r="I53" s="46"/>
      <c r="J53" s="38"/>
      <c r="K53" s="81"/>
    </row>
    <row r="54" spans="1:11" s="2" customFormat="1" ht="11.25" customHeight="1">
      <c r="A54" s="49"/>
      <c r="B54" s="52"/>
      <c r="C54" s="52"/>
      <c r="D54" s="13" t="s">
        <v>11</v>
      </c>
      <c r="E54" s="4">
        <v>0</v>
      </c>
      <c r="F54" s="4">
        <v>0</v>
      </c>
      <c r="G54" s="4">
        <v>0</v>
      </c>
      <c r="H54" s="3">
        <v>0</v>
      </c>
      <c r="I54" s="46"/>
      <c r="J54" s="38"/>
      <c r="K54" s="81"/>
    </row>
    <row r="55" spans="1:11" s="2" customFormat="1" ht="11.25" customHeight="1">
      <c r="A55" s="49"/>
      <c r="B55" s="52"/>
      <c r="C55" s="52"/>
      <c r="D55" s="13" t="s">
        <v>12</v>
      </c>
      <c r="E55" s="4">
        <v>0</v>
      </c>
      <c r="F55" s="3">
        <v>0</v>
      </c>
      <c r="G55" s="3">
        <v>0</v>
      </c>
      <c r="H55" s="3">
        <v>0</v>
      </c>
      <c r="I55" s="46"/>
      <c r="J55" s="38"/>
      <c r="K55" s="81"/>
    </row>
    <row r="56" spans="1:11" s="2" customFormat="1" ht="195.75" customHeight="1">
      <c r="A56" s="50"/>
      <c r="B56" s="53"/>
      <c r="C56" s="53"/>
      <c r="D56" s="13" t="s">
        <v>13</v>
      </c>
      <c r="E56" s="4">
        <v>0</v>
      </c>
      <c r="F56" s="3">
        <v>0</v>
      </c>
      <c r="G56" s="3">
        <v>0</v>
      </c>
      <c r="H56" s="3">
        <v>0</v>
      </c>
      <c r="I56" s="47"/>
      <c r="J56" s="39"/>
      <c r="K56" s="82"/>
    </row>
    <row r="57" spans="1:11" s="2" customFormat="1" ht="11.25" customHeight="1">
      <c r="A57" s="48" t="s">
        <v>229</v>
      </c>
      <c r="B57" s="51" t="s">
        <v>131</v>
      </c>
      <c r="C57" s="51" t="s">
        <v>25</v>
      </c>
      <c r="D57" s="13" t="s">
        <v>15</v>
      </c>
      <c r="E57" s="4">
        <f>E58+E59+E60+E61</f>
        <v>17000</v>
      </c>
      <c r="F57" s="4">
        <f>F58+F59+F60+F61</f>
        <v>17000</v>
      </c>
      <c r="G57" s="4">
        <f>G58+G59+G60+G61</f>
        <v>0</v>
      </c>
      <c r="H57" s="4">
        <f>H58+H59+H60+H61</f>
        <v>0</v>
      </c>
      <c r="I57" s="37" t="s">
        <v>466</v>
      </c>
      <c r="J57" s="37" t="s">
        <v>510</v>
      </c>
      <c r="K57" s="45" t="s">
        <v>200</v>
      </c>
    </row>
    <row r="58" spans="1:11" s="2" customFormat="1" ht="11.25" customHeight="1">
      <c r="A58" s="49"/>
      <c r="B58" s="52"/>
      <c r="C58" s="52"/>
      <c r="D58" s="13" t="s">
        <v>10</v>
      </c>
      <c r="E58" s="4">
        <v>10200</v>
      </c>
      <c r="F58" s="4">
        <v>10200</v>
      </c>
      <c r="G58" s="4">
        <v>0</v>
      </c>
      <c r="H58" s="4">
        <v>0</v>
      </c>
      <c r="I58" s="38"/>
      <c r="J58" s="38"/>
      <c r="K58" s="81"/>
    </row>
    <row r="59" spans="1:11" s="2" customFormat="1" ht="11.25" customHeight="1">
      <c r="A59" s="49"/>
      <c r="B59" s="52"/>
      <c r="C59" s="52"/>
      <c r="D59" s="13" t="s">
        <v>11</v>
      </c>
      <c r="E59" s="4">
        <v>6800</v>
      </c>
      <c r="F59" s="4">
        <v>6800</v>
      </c>
      <c r="G59" s="4">
        <v>0</v>
      </c>
      <c r="H59" s="4">
        <v>0</v>
      </c>
      <c r="I59" s="38"/>
      <c r="J59" s="38"/>
      <c r="K59" s="81"/>
    </row>
    <row r="60" spans="1:11" s="2" customFormat="1" ht="11.25" customHeight="1">
      <c r="A60" s="49"/>
      <c r="B60" s="52"/>
      <c r="C60" s="52"/>
      <c r="D60" s="13" t="s">
        <v>12</v>
      </c>
      <c r="E60" s="4">
        <v>0</v>
      </c>
      <c r="F60" s="3">
        <v>0</v>
      </c>
      <c r="G60" s="3">
        <v>0</v>
      </c>
      <c r="H60" s="4">
        <v>0</v>
      </c>
      <c r="I60" s="38"/>
      <c r="J60" s="38"/>
      <c r="K60" s="81"/>
    </row>
    <row r="61" spans="1:11" s="2" customFormat="1" ht="54.75" customHeight="1">
      <c r="A61" s="50"/>
      <c r="B61" s="53"/>
      <c r="C61" s="53"/>
      <c r="D61" s="13" t="s">
        <v>13</v>
      </c>
      <c r="E61" s="4">
        <v>0</v>
      </c>
      <c r="F61" s="3">
        <v>0</v>
      </c>
      <c r="G61" s="3">
        <v>0</v>
      </c>
      <c r="H61" s="4">
        <v>0</v>
      </c>
      <c r="I61" s="39"/>
      <c r="J61" s="39"/>
      <c r="K61" s="82"/>
    </row>
    <row r="62" spans="1:11" s="2" customFormat="1" ht="13.5" customHeight="1">
      <c r="A62" s="84" t="s">
        <v>230</v>
      </c>
      <c r="B62" s="51" t="s">
        <v>366</v>
      </c>
      <c r="C62" s="51" t="s">
        <v>25</v>
      </c>
      <c r="D62" s="18" t="s">
        <v>15</v>
      </c>
      <c r="E62" s="4">
        <f>E63+E64+E65+E66</f>
        <v>0</v>
      </c>
      <c r="F62" s="4">
        <f t="shared" ref="F62:H62" si="12">F63+F64+F65+F66</f>
        <v>1500</v>
      </c>
      <c r="G62" s="4">
        <f t="shared" si="12"/>
        <v>500</v>
      </c>
      <c r="H62" s="4">
        <f t="shared" si="12"/>
        <v>500</v>
      </c>
      <c r="I62" s="37" t="s">
        <v>467</v>
      </c>
      <c r="J62" s="37" t="s">
        <v>515</v>
      </c>
      <c r="K62" s="45" t="s">
        <v>200</v>
      </c>
    </row>
    <row r="63" spans="1:11" s="2" customFormat="1" ht="13.5" customHeight="1">
      <c r="A63" s="85"/>
      <c r="B63" s="52"/>
      <c r="C63" s="52"/>
      <c r="D63" s="18" t="s">
        <v>10</v>
      </c>
      <c r="E63" s="4">
        <v>0</v>
      </c>
      <c r="F63" s="4">
        <v>0</v>
      </c>
      <c r="G63" s="4">
        <v>0</v>
      </c>
      <c r="H63" s="4">
        <v>0</v>
      </c>
      <c r="I63" s="38"/>
      <c r="J63" s="38"/>
      <c r="K63" s="81"/>
    </row>
    <row r="64" spans="1:11" s="2" customFormat="1" ht="13.5" customHeight="1">
      <c r="A64" s="85"/>
      <c r="B64" s="52"/>
      <c r="C64" s="52"/>
      <c r="D64" s="18" t="s">
        <v>11</v>
      </c>
      <c r="E64" s="4">
        <v>0</v>
      </c>
      <c r="F64" s="4">
        <v>1500</v>
      </c>
      <c r="G64" s="4">
        <v>500</v>
      </c>
      <c r="H64" s="4">
        <v>500</v>
      </c>
      <c r="I64" s="38"/>
      <c r="J64" s="38"/>
      <c r="K64" s="81"/>
    </row>
    <row r="65" spans="1:11" s="2" customFormat="1" ht="12" customHeight="1">
      <c r="A65" s="85"/>
      <c r="B65" s="52"/>
      <c r="C65" s="52"/>
      <c r="D65" s="18" t="s">
        <v>12</v>
      </c>
      <c r="E65" s="4">
        <v>0</v>
      </c>
      <c r="F65" s="4">
        <v>0</v>
      </c>
      <c r="G65" s="4">
        <v>0</v>
      </c>
      <c r="H65" s="4">
        <v>0</v>
      </c>
      <c r="I65" s="38"/>
      <c r="J65" s="38"/>
      <c r="K65" s="81"/>
    </row>
    <row r="66" spans="1:11" s="2" customFormat="1" ht="30.75" customHeight="1">
      <c r="A66" s="86"/>
      <c r="B66" s="53"/>
      <c r="C66" s="53"/>
      <c r="D66" s="18" t="s">
        <v>13</v>
      </c>
      <c r="E66" s="4">
        <v>0</v>
      </c>
      <c r="F66" s="3">
        <v>0</v>
      </c>
      <c r="G66" s="3">
        <v>0</v>
      </c>
      <c r="H66" s="4">
        <v>0</v>
      </c>
      <c r="I66" s="39"/>
      <c r="J66" s="39"/>
      <c r="K66" s="82"/>
    </row>
    <row r="67" spans="1:11" s="2" customFormat="1" ht="11.25" customHeight="1">
      <c r="A67" s="48" t="s">
        <v>231</v>
      </c>
      <c r="B67" s="51" t="s">
        <v>132</v>
      </c>
      <c r="C67" s="51" t="s">
        <v>25</v>
      </c>
      <c r="D67" s="13" t="s">
        <v>15</v>
      </c>
      <c r="E67" s="3">
        <f>E68+E69+E70+E71</f>
        <v>0</v>
      </c>
      <c r="F67" s="3">
        <f>F68+F69+F70+F71</f>
        <v>0</v>
      </c>
      <c r="G67" s="3">
        <f>G68+G69+G70+G71</f>
        <v>0</v>
      </c>
      <c r="H67" s="3">
        <f>H68+H69+H70+H71</f>
        <v>0</v>
      </c>
      <c r="I67" s="37" t="s">
        <v>470</v>
      </c>
      <c r="J67" s="37" t="s">
        <v>502</v>
      </c>
      <c r="K67" s="45" t="s">
        <v>200</v>
      </c>
    </row>
    <row r="68" spans="1:11" s="2" customFormat="1" ht="11.25" customHeight="1">
      <c r="A68" s="49"/>
      <c r="B68" s="52"/>
      <c r="C68" s="52"/>
      <c r="D68" s="13" t="s">
        <v>10</v>
      </c>
      <c r="E68" s="3">
        <f>E73+E78+E83</f>
        <v>0</v>
      </c>
      <c r="F68" s="3">
        <f t="shared" ref="F68:G71" si="13">F73+F78+F83</f>
        <v>0</v>
      </c>
      <c r="G68" s="3">
        <f t="shared" si="13"/>
        <v>0</v>
      </c>
      <c r="H68" s="3">
        <f>H73+H78+H83</f>
        <v>0</v>
      </c>
      <c r="I68" s="38"/>
      <c r="J68" s="38"/>
      <c r="K68" s="81"/>
    </row>
    <row r="69" spans="1:11" s="2" customFormat="1" ht="11.25" customHeight="1">
      <c r="A69" s="49"/>
      <c r="B69" s="52"/>
      <c r="C69" s="52"/>
      <c r="D69" s="13" t="s">
        <v>11</v>
      </c>
      <c r="E69" s="3">
        <f t="shared" ref="E69:E71" si="14">E74+E79+E84</f>
        <v>0</v>
      </c>
      <c r="F69" s="3">
        <f t="shared" si="13"/>
        <v>0</v>
      </c>
      <c r="G69" s="3">
        <f t="shared" si="13"/>
        <v>0</v>
      </c>
      <c r="H69" s="3">
        <f>H74+H79+H84</f>
        <v>0</v>
      </c>
      <c r="I69" s="38"/>
      <c r="J69" s="38"/>
      <c r="K69" s="81"/>
    </row>
    <row r="70" spans="1:11" s="2" customFormat="1" ht="11.25" customHeight="1">
      <c r="A70" s="49"/>
      <c r="B70" s="52"/>
      <c r="C70" s="52"/>
      <c r="D70" s="13" t="s">
        <v>12</v>
      </c>
      <c r="E70" s="3">
        <f t="shared" si="14"/>
        <v>0</v>
      </c>
      <c r="F70" s="3">
        <f t="shared" si="13"/>
        <v>0</v>
      </c>
      <c r="G70" s="3">
        <f t="shared" si="13"/>
        <v>0</v>
      </c>
      <c r="H70" s="3">
        <f>H75+H80+H85</f>
        <v>0</v>
      </c>
      <c r="I70" s="38"/>
      <c r="J70" s="38"/>
      <c r="K70" s="81"/>
    </row>
    <row r="71" spans="1:11" s="2" customFormat="1" ht="56.25" customHeight="1">
      <c r="A71" s="50"/>
      <c r="B71" s="53"/>
      <c r="C71" s="53"/>
      <c r="D71" s="13" t="s">
        <v>13</v>
      </c>
      <c r="E71" s="3">
        <f t="shared" si="14"/>
        <v>0</v>
      </c>
      <c r="F71" s="3">
        <f t="shared" si="13"/>
        <v>0</v>
      </c>
      <c r="G71" s="3">
        <f t="shared" si="13"/>
        <v>0</v>
      </c>
      <c r="H71" s="3">
        <f>H76+H81+H86</f>
        <v>0</v>
      </c>
      <c r="I71" s="39"/>
      <c r="J71" s="39"/>
      <c r="K71" s="82"/>
    </row>
    <row r="72" spans="1:11" s="2" customFormat="1" ht="11.25" customHeight="1">
      <c r="A72" s="48" t="s">
        <v>232</v>
      </c>
      <c r="B72" s="51" t="s">
        <v>133</v>
      </c>
      <c r="C72" s="51" t="s">
        <v>25</v>
      </c>
      <c r="D72" s="13" t="s">
        <v>15</v>
      </c>
      <c r="E72" s="3">
        <f>E73+E74+E75+E76</f>
        <v>0</v>
      </c>
      <c r="F72" s="3">
        <f>F73+F74+F75+F76</f>
        <v>0</v>
      </c>
      <c r="G72" s="3">
        <f>G73+G74+G75+G76</f>
        <v>0</v>
      </c>
      <c r="H72" s="3">
        <f>H73+H74+H75+H76</f>
        <v>0</v>
      </c>
      <c r="I72" s="37" t="s">
        <v>469</v>
      </c>
      <c r="J72" s="37" t="s">
        <v>503</v>
      </c>
      <c r="K72" s="45" t="s">
        <v>200</v>
      </c>
    </row>
    <row r="73" spans="1:11" s="2" customFormat="1" ht="11.25" customHeight="1">
      <c r="A73" s="49"/>
      <c r="B73" s="52"/>
      <c r="C73" s="52"/>
      <c r="D73" s="13" t="s">
        <v>10</v>
      </c>
      <c r="E73" s="3">
        <v>0</v>
      </c>
      <c r="F73" s="3">
        <v>0</v>
      </c>
      <c r="G73" s="3">
        <v>0</v>
      </c>
      <c r="H73" s="3">
        <v>0</v>
      </c>
      <c r="I73" s="38"/>
      <c r="J73" s="38"/>
      <c r="K73" s="81"/>
    </row>
    <row r="74" spans="1:11" s="2" customFormat="1" ht="11.25" customHeight="1">
      <c r="A74" s="49"/>
      <c r="B74" s="52"/>
      <c r="C74" s="52"/>
      <c r="D74" s="13" t="s">
        <v>11</v>
      </c>
      <c r="E74" s="3">
        <v>0</v>
      </c>
      <c r="F74" s="3">
        <v>0</v>
      </c>
      <c r="G74" s="3">
        <v>0</v>
      </c>
      <c r="H74" s="3">
        <v>0</v>
      </c>
      <c r="I74" s="38"/>
      <c r="J74" s="38"/>
      <c r="K74" s="81"/>
    </row>
    <row r="75" spans="1:11" s="2" customFormat="1" ht="11.25" customHeight="1">
      <c r="A75" s="49"/>
      <c r="B75" s="52"/>
      <c r="C75" s="52"/>
      <c r="D75" s="13" t="s">
        <v>12</v>
      </c>
      <c r="E75" s="3">
        <v>0</v>
      </c>
      <c r="F75" s="3">
        <v>0</v>
      </c>
      <c r="G75" s="3">
        <v>0</v>
      </c>
      <c r="H75" s="3">
        <v>0</v>
      </c>
      <c r="I75" s="38"/>
      <c r="J75" s="38"/>
      <c r="K75" s="81"/>
    </row>
    <row r="76" spans="1:11" s="2" customFormat="1" ht="109.5" customHeight="1">
      <c r="A76" s="50"/>
      <c r="B76" s="53"/>
      <c r="C76" s="53"/>
      <c r="D76" s="13" t="s">
        <v>13</v>
      </c>
      <c r="E76" s="3">
        <v>0</v>
      </c>
      <c r="F76" s="3">
        <v>0</v>
      </c>
      <c r="G76" s="3">
        <v>0</v>
      </c>
      <c r="H76" s="3">
        <v>0</v>
      </c>
      <c r="I76" s="39"/>
      <c r="J76" s="39"/>
      <c r="K76" s="82"/>
    </row>
    <row r="77" spans="1:11" s="2" customFormat="1" ht="11.25" customHeight="1">
      <c r="A77" s="48" t="s">
        <v>233</v>
      </c>
      <c r="B77" s="51" t="s">
        <v>134</v>
      </c>
      <c r="C77" s="51" t="s">
        <v>25</v>
      </c>
      <c r="D77" s="13" t="s">
        <v>15</v>
      </c>
      <c r="E77" s="3">
        <f>E78+E79+E80+E81</f>
        <v>0</v>
      </c>
      <c r="F77" s="3">
        <f>F78+F79+F80+F81</f>
        <v>0</v>
      </c>
      <c r="G77" s="3">
        <f>G78+G79+G80+G81</f>
        <v>0</v>
      </c>
      <c r="H77" s="3">
        <f>H78+H79+H80+H81</f>
        <v>0</v>
      </c>
      <c r="I77" s="45" t="s">
        <v>200</v>
      </c>
      <c r="J77" s="37" t="s">
        <v>504</v>
      </c>
      <c r="K77" s="45" t="s">
        <v>200</v>
      </c>
    </row>
    <row r="78" spans="1:11" s="2" customFormat="1" ht="11.25" customHeight="1">
      <c r="A78" s="49"/>
      <c r="B78" s="52"/>
      <c r="C78" s="52"/>
      <c r="D78" s="13" t="s">
        <v>10</v>
      </c>
      <c r="E78" s="3">
        <v>0</v>
      </c>
      <c r="F78" s="3">
        <v>0</v>
      </c>
      <c r="G78" s="3">
        <v>0</v>
      </c>
      <c r="H78" s="3">
        <v>0</v>
      </c>
      <c r="I78" s="46"/>
      <c r="J78" s="38"/>
      <c r="K78" s="81"/>
    </row>
    <row r="79" spans="1:11" s="2" customFormat="1" ht="11.25" customHeight="1">
      <c r="A79" s="49"/>
      <c r="B79" s="52"/>
      <c r="C79" s="52"/>
      <c r="D79" s="13" t="s">
        <v>11</v>
      </c>
      <c r="E79" s="3">
        <v>0</v>
      </c>
      <c r="F79" s="3">
        <v>0</v>
      </c>
      <c r="G79" s="3">
        <v>0</v>
      </c>
      <c r="H79" s="3">
        <v>0</v>
      </c>
      <c r="I79" s="46"/>
      <c r="J79" s="38"/>
      <c r="K79" s="81"/>
    </row>
    <row r="80" spans="1:11" s="2" customFormat="1" ht="11.25" customHeight="1">
      <c r="A80" s="49"/>
      <c r="B80" s="52"/>
      <c r="C80" s="52"/>
      <c r="D80" s="13" t="s">
        <v>12</v>
      </c>
      <c r="E80" s="3">
        <v>0</v>
      </c>
      <c r="F80" s="3">
        <v>0</v>
      </c>
      <c r="G80" s="3">
        <v>0</v>
      </c>
      <c r="H80" s="3">
        <v>0</v>
      </c>
      <c r="I80" s="46"/>
      <c r="J80" s="38"/>
      <c r="K80" s="81"/>
    </row>
    <row r="81" spans="1:11" s="2" customFormat="1" ht="78" customHeight="1">
      <c r="A81" s="50"/>
      <c r="B81" s="53"/>
      <c r="C81" s="53"/>
      <c r="D81" s="13" t="s">
        <v>13</v>
      </c>
      <c r="E81" s="3">
        <v>0</v>
      </c>
      <c r="F81" s="3">
        <v>0</v>
      </c>
      <c r="G81" s="3">
        <v>0</v>
      </c>
      <c r="H81" s="3">
        <v>0</v>
      </c>
      <c r="I81" s="47"/>
      <c r="J81" s="39"/>
      <c r="K81" s="82"/>
    </row>
    <row r="82" spans="1:11" s="2" customFormat="1" ht="11.25" customHeight="1">
      <c r="A82" s="48" t="s">
        <v>234</v>
      </c>
      <c r="B82" s="51" t="s">
        <v>135</v>
      </c>
      <c r="C82" s="51" t="s">
        <v>25</v>
      </c>
      <c r="D82" s="13" t="s">
        <v>15</v>
      </c>
      <c r="E82" s="3">
        <f>E83+E84+E85+E86</f>
        <v>0</v>
      </c>
      <c r="F82" s="3">
        <f>F83+F84+F85+F86</f>
        <v>0</v>
      </c>
      <c r="G82" s="3">
        <f>G83+G84+G85+G86</f>
        <v>0</v>
      </c>
      <c r="H82" s="3">
        <f>H83+H84+H85+H86</f>
        <v>0</v>
      </c>
      <c r="I82" s="45" t="s">
        <v>200</v>
      </c>
      <c r="J82" s="37" t="s">
        <v>505</v>
      </c>
      <c r="K82" s="45" t="s">
        <v>200</v>
      </c>
    </row>
    <row r="83" spans="1:11" s="2" customFormat="1" ht="11.25" customHeight="1">
      <c r="A83" s="49"/>
      <c r="B83" s="52"/>
      <c r="C83" s="52"/>
      <c r="D83" s="13" t="s">
        <v>10</v>
      </c>
      <c r="E83" s="3">
        <v>0</v>
      </c>
      <c r="F83" s="3">
        <v>0</v>
      </c>
      <c r="G83" s="3">
        <v>0</v>
      </c>
      <c r="H83" s="3">
        <v>0</v>
      </c>
      <c r="I83" s="46"/>
      <c r="J83" s="38"/>
      <c r="K83" s="81"/>
    </row>
    <row r="84" spans="1:11" s="2" customFormat="1" ht="11.25" customHeight="1">
      <c r="A84" s="49"/>
      <c r="B84" s="52"/>
      <c r="C84" s="52"/>
      <c r="D84" s="13" t="s">
        <v>11</v>
      </c>
      <c r="E84" s="3">
        <v>0</v>
      </c>
      <c r="F84" s="3">
        <v>0</v>
      </c>
      <c r="G84" s="3">
        <v>0</v>
      </c>
      <c r="H84" s="3">
        <v>0</v>
      </c>
      <c r="I84" s="46"/>
      <c r="J84" s="38"/>
      <c r="K84" s="81"/>
    </row>
    <row r="85" spans="1:11" s="2" customFormat="1" ht="11.25" customHeight="1">
      <c r="A85" s="49"/>
      <c r="B85" s="52"/>
      <c r="C85" s="52"/>
      <c r="D85" s="13" t="s">
        <v>12</v>
      </c>
      <c r="E85" s="3">
        <v>0</v>
      </c>
      <c r="F85" s="3">
        <v>0</v>
      </c>
      <c r="G85" s="3">
        <v>0</v>
      </c>
      <c r="H85" s="3">
        <v>0</v>
      </c>
      <c r="I85" s="46"/>
      <c r="J85" s="38"/>
      <c r="K85" s="81"/>
    </row>
    <row r="86" spans="1:11" s="2" customFormat="1" ht="78.75" customHeight="1">
      <c r="A86" s="50"/>
      <c r="B86" s="53"/>
      <c r="C86" s="53"/>
      <c r="D86" s="13" t="s">
        <v>13</v>
      </c>
      <c r="E86" s="3">
        <v>0</v>
      </c>
      <c r="F86" s="3">
        <v>0</v>
      </c>
      <c r="G86" s="3">
        <v>0</v>
      </c>
      <c r="H86" s="3">
        <v>0</v>
      </c>
      <c r="I86" s="47"/>
      <c r="J86" s="39"/>
      <c r="K86" s="82"/>
    </row>
    <row r="87" spans="1:11" s="2" customFormat="1" ht="11.25" customHeight="1">
      <c r="A87" s="48" t="s">
        <v>235</v>
      </c>
      <c r="B87" s="51" t="s">
        <v>136</v>
      </c>
      <c r="C87" s="51" t="s">
        <v>25</v>
      </c>
      <c r="D87" s="13" t="s">
        <v>15</v>
      </c>
      <c r="E87" s="4">
        <f>E88+E89+E90+E91</f>
        <v>0</v>
      </c>
      <c r="F87" s="4">
        <f>F88+F89+F90+F91</f>
        <v>0</v>
      </c>
      <c r="G87" s="4">
        <f>G88+G89+G90+G91</f>
        <v>0</v>
      </c>
      <c r="H87" s="4">
        <f>H88+H89+H90+H91</f>
        <v>0</v>
      </c>
      <c r="I87" s="37" t="s">
        <v>500</v>
      </c>
      <c r="J87" s="45" t="s">
        <v>200</v>
      </c>
      <c r="K87" s="45" t="s">
        <v>200</v>
      </c>
    </row>
    <row r="88" spans="1:11" s="2" customFormat="1" ht="11.25" customHeight="1">
      <c r="A88" s="49"/>
      <c r="B88" s="52"/>
      <c r="C88" s="52"/>
      <c r="D88" s="13" t="s">
        <v>10</v>
      </c>
      <c r="E88" s="4">
        <f>E93+E98</f>
        <v>0</v>
      </c>
      <c r="F88" s="4">
        <f t="shared" ref="F88:G91" si="15">F93+F98</f>
        <v>0</v>
      </c>
      <c r="G88" s="4">
        <f t="shared" si="15"/>
        <v>0</v>
      </c>
      <c r="H88" s="4">
        <f>H93+H98</f>
        <v>0</v>
      </c>
      <c r="I88" s="38"/>
      <c r="J88" s="46"/>
      <c r="K88" s="81"/>
    </row>
    <row r="89" spans="1:11" s="2" customFormat="1" ht="11.25" customHeight="1">
      <c r="A89" s="49"/>
      <c r="B89" s="52"/>
      <c r="C89" s="52"/>
      <c r="D89" s="13" t="s">
        <v>11</v>
      </c>
      <c r="E89" s="4">
        <f t="shared" ref="E89:E91" si="16">E94+E99</f>
        <v>0</v>
      </c>
      <c r="F89" s="4">
        <f t="shared" si="15"/>
        <v>0</v>
      </c>
      <c r="G89" s="4">
        <f t="shared" si="15"/>
        <v>0</v>
      </c>
      <c r="H89" s="4">
        <f>H94+H99</f>
        <v>0</v>
      </c>
      <c r="I89" s="38"/>
      <c r="J89" s="46"/>
      <c r="K89" s="81"/>
    </row>
    <row r="90" spans="1:11" s="2" customFormat="1" ht="15" customHeight="1">
      <c r="A90" s="49"/>
      <c r="B90" s="52"/>
      <c r="C90" s="52"/>
      <c r="D90" s="13" t="s">
        <v>12</v>
      </c>
      <c r="E90" s="4">
        <f t="shared" si="16"/>
        <v>0</v>
      </c>
      <c r="F90" s="4">
        <f t="shared" si="15"/>
        <v>0</v>
      </c>
      <c r="G90" s="4">
        <f t="shared" si="15"/>
        <v>0</v>
      </c>
      <c r="H90" s="4">
        <f>H95+H100</f>
        <v>0</v>
      </c>
      <c r="I90" s="38"/>
      <c r="J90" s="46"/>
      <c r="K90" s="81"/>
    </row>
    <row r="91" spans="1:11" s="2" customFormat="1" ht="29.25" customHeight="1">
      <c r="A91" s="50"/>
      <c r="B91" s="53"/>
      <c r="C91" s="53"/>
      <c r="D91" s="13" t="s">
        <v>13</v>
      </c>
      <c r="E91" s="4">
        <f t="shared" si="16"/>
        <v>0</v>
      </c>
      <c r="F91" s="4">
        <f t="shared" si="15"/>
        <v>0</v>
      </c>
      <c r="G91" s="4">
        <f t="shared" si="15"/>
        <v>0</v>
      </c>
      <c r="H91" s="4">
        <f>H96+H101</f>
        <v>0</v>
      </c>
      <c r="I91" s="39"/>
      <c r="J91" s="47"/>
      <c r="K91" s="82"/>
    </row>
    <row r="92" spans="1:11" s="2" customFormat="1" ht="11.25" customHeight="1">
      <c r="A92" s="48" t="s">
        <v>236</v>
      </c>
      <c r="B92" s="51" t="s">
        <v>137</v>
      </c>
      <c r="C92" s="51" t="s">
        <v>25</v>
      </c>
      <c r="D92" s="13" t="s">
        <v>15</v>
      </c>
      <c r="E92" s="3">
        <f>E93+E94+E95+E96</f>
        <v>0</v>
      </c>
      <c r="F92" s="3">
        <f>F93+F94+F95+F96</f>
        <v>0</v>
      </c>
      <c r="G92" s="3">
        <f>G93+G94+G95+G96</f>
        <v>0</v>
      </c>
      <c r="H92" s="3">
        <f>H93+H94+H95+H96</f>
        <v>0</v>
      </c>
      <c r="I92" s="37" t="s">
        <v>471</v>
      </c>
      <c r="J92" s="37" t="s">
        <v>391</v>
      </c>
      <c r="K92" s="45" t="s">
        <v>200</v>
      </c>
    </row>
    <row r="93" spans="1:11" s="2" customFormat="1" ht="11.25" customHeight="1">
      <c r="A93" s="49"/>
      <c r="B93" s="52"/>
      <c r="C93" s="52"/>
      <c r="D93" s="13" t="s">
        <v>10</v>
      </c>
      <c r="E93" s="3">
        <v>0</v>
      </c>
      <c r="F93" s="3">
        <v>0</v>
      </c>
      <c r="G93" s="3">
        <v>0</v>
      </c>
      <c r="H93" s="3">
        <v>0</v>
      </c>
      <c r="I93" s="38"/>
      <c r="J93" s="38"/>
      <c r="K93" s="81"/>
    </row>
    <row r="94" spans="1:11" s="2" customFormat="1" ht="11.25" customHeight="1">
      <c r="A94" s="49"/>
      <c r="B94" s="52"/>
      <c r="C94" s="52"/>
      <c r="D94" s="13" t="s">
        <v>11</v>
      </c>
      <c r="E94" s="3">
        <v>0</v>
      </c>
      <c r="F94" s="3">
        <v>0</v>
      </c>
      <c r="G94" s="3">
        <v>0</v>
      </c>
      <c r="H94" s="3">
        <v>0</v>
      </c>
      <c r="I94" s="38"/>
      <c r="J94" s="38"/>
      <c r="K94" s="81"/>
    </row>
    <row r="95" spans="1:11" s="2" customFormat="1" ht="11.25" customHeight="1">
      <c r="A95" s="49"/>
      <c r="B95" s="52"/>
      <c r="C95" s="52"/>
      <c r="D95" s="13" t="s">
        <v>12</v>
      </c>
      <c r="E95" s="3">
        <v>0</v>
      </c>
      <c r="F95" s="3">
        <v>0</v>
      </c>
      <c r="G95" s="3">
        <v>0</v>
      </c>
      <c r="H95" s="3">
        <v>0</v>
      </c>
      <c r="I95" s="38"/>
      <c r="J95" s="38"/>
      <c r="K95" s="81"/>
    </row>
    <row r="96" spans="1:11" s="2" customFormat="1" ht="101.25" customHeight="1">
      <c r="A96" s="50"/>
      <c r="B96" s="53"/>
      <c r="C96" s="53"/>
      <c r="D96" s="13" t="s">
        <v>13</v>
      </c>
      <c r="E96" s="3">
        <v>0</v>
      </c>
      <c r="F96" s="3">
        <v>0</v>
      </c>
      <c r="G96" s="3">
        <v>0</v>
      </c>
      <c r="H96" s="3">
        <v>0</v>
      </c>
      <c r="I96" s="39"/>
      <c r="J96" s="39"/>
      <c r="K96" s="82"/>
    </row>
    <row r="97" spans="1:11" s="2" customFormat="1" ht="11.25" customHeight="1">
      <c r="A97" s="48" t="s">
        <v>237</v>
      </c>
      <c r="B97" s="51" t="s">
        <v>138</v>
      </c>
      <c r="C97" s="51" t="s">
        <v>25</v>
      </c>
      <c r="D97" s="13" t="s">
        <v>15</v>
      </c>
      <c r="E97" s="4">
        <f>E98+E99+E100+E101</f>
        <v>0</v>
      </c>
      <c r="F97" s="4">
        <f>F98+F99+F100+F101</f>
        <v>0</v>
      </c>
      <c r="G97" s="4">
        <f>G98+G99+G100+G101</f>
        <v>0</v>
      </c>
      <c r="H97" s="4">
        <f>H98+H99+H100+H101</f>
        <v>0</v>
      </c>
      <c r="I97" s="37" t="s">
        <v>472</v>
      </c>
      <c r="J97" s="37" t="s">
        <v>392</v>
      </c>
      <c r="K97" s="45" t="s">
        <v>200</v>
      </c>
    </row>
    <row r="98" spans="1:11" s="2" customFormat="1" ht="11.25" customHeight="1">
      <c r="A98" s="49"/>
      <c r="B98" s="52"/>
      <c r="C98" s="52"/>
      <c r="D98" s="13" t="s">
        <v>10</v>
      </c>
      <c r="E98" s="4">
        <v>0</v>
      </c>
      <c r="F98" s="4">
        <v>0</v>
      </c>
      <c r="G98" s="4">
        <v>0</v>
      </c>
      <c r="H98" s="4">
        <v>0</v>
      </c>
      <c r="I98" s="38"/>
      <c r="J98" s="38"/>
      <c r="K98" s="81"/>
    </row>
    <row r="99" spans="1:11" s="2" customFormat="1" ht="11.25" customHeight="1">
      <c r="A99" s="49"/>
      <c r="B99" s="52"/>
      <c r="C99" s="52"/>
      <c r="D99" s="13" t="s">
        <v>11</v>
      </c>
      <c r="E99" s="4">
        <v>0</v>
      </c>
      <c r="F99" s="4">
        <v>0</v>
      </c>
      <c r="G99" s="4">
        <v>0</v>
      </c>
      <c r="H99" s="4">
        <v>0</v>
      </c>
      <c r="I99" s="38"/>
      <c r="J99" s="38"/>
      <c r="K99" s="81"/>
    </row>
    <row r="100" spans="1:11" s="2" customFormat="1" ht="11.25" customHeight="1">
      <c r="A100" s="49"/>
      <c r="B100" s="52"/>
      <c r="C100" s="52"/>
      <c r="D100" s="13" t="s">
        <v>12</v>
      </c>
      <c r="E100" s="3">
        <v>0</v>
      </c>
      <c r="F100" s="3">
        <v>0</v>
      </c>
      <c r="G100" s="3">
        <v>0</v>
      </c>
      <c r="H100" s="3">
        <v>0</v>
      </c>
      <c r="I100" s="38"/>
      <c r="J100" s="38"/>
      <c r="K100" s="81"/>
    </row>
    <row r="101" spans="1:11" s="2" customFormat="1" ht="90" customHeight="1">
      <c r="A101" s="50"/>
      <c r="B101" s="53"/>
      <c r="C101" s="53"/>
      <c r="D101" s="13" t="s">
        <v>13</v>
      </c>
      <c r="E101" s="3">
        <v>0</v>
      </c>
      <c r="F101" s="4">
        <v>0</v>
      </c>
      <c r="G101" s="3">
        <v>0</v>
      </c>
      <c r="H101" s="3">
        <v>0</v>
      </c>
      <c r="I101" s="39"/>
      <c r="J101" s="39"/>
      <c r="K101" s="82"/>
    </row>
    <row r="102" spans="1:11" s="2" customFormat="1" ht="11.25" customHeight="1">
      <c r="A102" s="48" t="s">
        <v>238</v>
      </c>
      <c r="B102" s="51" t="s">
        <v>139</v>
      </c>
      <c r="C102" s="51" t="s">
        <v>25</v>
      </c>
      <c r="D102" s="13" t="s">
        <v>15</v>
      </c>
      <c r="E102" s="4">
        <f>E103+E104+E105+E106</f>
        <v>620</v>
      </c>
      <c r="F102" s="4">
        <f>F103+F104+F105+F106</f>
        <v>620</v>
      </c>
      <c r="G102" s="3">
        <f>G103+G104+G105+G106</f>
        <v>385</v>
      </c>
      <c r="H102" s="3">
        <f>H103+H104+H105+H106</f>
        <v>385</v>
      </c>
      <c r="I102" s="37" t="s">
        <v>201</v>
      </c>
      <c r="J102" s="45" t="s">
        <v>200</v>
      </c>
      <c r="K102" s="45" t="s">
        <v>200</v>
      </c>
    </row>
    <row r="103" spans="1:11" s="2" customFormat="1" ht="11.25" customHeight="1">
      <c r="A103" s="49"/>
      <c r="B103" s="52"/>
      <c r="C103" s="52"/>
      <c r="D103" s="13" t="s">
        <v>10</v>
      </c>
      <c r="E103" s="4">
        <f>E108+E113+E118</f>
        <v>0</v>
      </c>
      <c r="F103" s="4">
        <f t="shared" ref="F103:H106" si="17">F108+F113+F118</f>
        <v>0</v>
      </c>
      <c r="G103" s="3">
        <f t="shared" si="17"/>
        <v>0</v>
      </c>
      <c r="H103" s="3">
        <f>H108+H113+H118</f>
        <v>0</v>
      </c>
      <c r="I103" s="38"/>
      <c r="J103" s="46"/>
      <c r="K103" s="81"/>
    </row>
    <row r="104" spans="1:11" s="2" customFormat="1" ht="11.25" customHeight="1">
      <c r="A104" s="49"/>
      <c r="B104" s="52"/>
      <c r="C104" s="52"/>
      <c r="D104" s="13" t="s">
        <v>11</v>
      </c>
      <c r="E104" s="4">
        <f t="shared" ref="E104:E106" si="18">E109+E114+E119</f>
        <v>620</v>
      </c>
      <c r="F104" s="4">
        <f t="shared" si="17"/>
        <v>620</v>
      </c>
      <c r="G104" s="3">
        <f t="shared" si="17"/>
        <v>385</v>
      </c>
      <c r="H104" s="3">
        <f t="shared" si="17"/>
        <v>385</v>
      </c>
      <c r="I104" s="38"/>
      <c r="J104" s="46"/>
      <c r="K104" s="81"/>
    </row>
    <row r="105" spans="1:11" s="2" customFormat="1" ht="11.25" customHeight="1">
      <c r="A105" s="49"/>
      <c r="B105" s="52"/>
      <c r="C105" s="52"/>
      <c r="D105" s="13" t="s">
        <v>12</v>
      </c>
      <c r="E105" s="4">
        <f t="shared" si="18"/>
        <v>0</v>
      </c>
      <c r="F105" s="4">
        <f t="shared" si="17"/>
        <v>0</v>
      </c>
      <c r="G105" s="3">
        <f t="shared" si="17"/>
        <v>0</v>
      </c>
      <c r="H105" s="3">
        <f t="shared" si="17"/>
        <v>0</v>
      </c>
      <c r="I105" s="38"/>
      <c r="J105" s="46"/>
      <c r="K105" s="81"/>
    </row>
    <row r="106" spans="1:11" s="2" customFormat="1" ht="14.25" customHeight="1">
      <c r="A106" s="50"/>
      <c r="B106" s="53"/>
      <c r="C106" s="53"/>
      <c r="D106" s="13" t="s">
        <v>13</v>
      </c>
      <c r="E106" s="4">
        <f t="shared" si="18"/>
        <v>0</v>
      </c>
      <c r="F106" s="4">
        <f t="shared" si="17"/>
        <v>0</v>
      </c>
      <c r="G106" s="3">
        <f t="shared" si="17"/>
        <v>0</v>
      </c>
      <c r="H106" s="3">
        <f>H111+H116+H121</f>
        <v>0</v>
      </c>
      <c r="I106" s="39"/>
      <c r="J106" s="47"/>
      <c r="K106" s="82"/>
    </row>
    <row r="107" spans="1:11" s="2" customFormat="1" ht="11.25" customHeight="1">
      <c r="A107" s="48" t="s">
        <v>239</v>
      </c>
      <c r="B107" s="51" t="s">
        <v>140</v>
      </c>
      <c r="C107" s="51" t="s">
        <v>25</v>
      </c>
      <c r="D107" s="13" t="s">
        <v>15</v>
      </c>
      <c r="E107" s="4">
        <f>E108+E109+E110+E111</f>
        <v>0</v>
      </c>
      <c r="F107" s="4">
        <f>F108+F109+F110+F111</f>
        <v>0</v>
      </c>
      <c r="G107" s="3">
        <f>G108+G109+G110+G111</f>
        <v>0</v>
      </c>
      <c r="H107" s="3">
        <f>H108+H109+H110+H111</f>
        <v>0</v>
      </c>
      <c r="I107" s="37" t="s">
        <v>180</v>
      </c>
      <c r="J107" s="37" t="s">
        <v>516</v>
      </c>
      <c r="K107" s="45" t="s">
        <v>200</v>
      </c>
    </row>
    <row r="108" spans="1:11" s="2" customFormat="1" ht="11.25" customHeight="1">
      <c r="A108" s="49"/>
      <c r="B108" s="52"/>
      <c r="C108" s="52"/>
      <c r="D108" s="13" t="s">
        <v>10</v>
      </c>
      <c r="E108" s="4">
        <v>0</v>
      </c>
      <c r="F108" s="4">
        <v>0</v>
      </c>
      <c r="G108" s="3">
        <v>0</v>
      </c>
      <c r="H108" s="3">
        <v>0</v>
      </c>
      <c r="I108" s="38"/>
      <c r="J108" s="38"/>
      <c r="K108" s="81"/>
    </row>
    <row r="109" spans="1:11" s="2" customFormat="1" ht="11.25" customHeight="1">
      <c r="A109" s="49"/>
      <c r="B109" s="52"/>
      <c r="C109" s="52"/>
      <c r="D109" s="13" t="s">
        <v>11</v>
      </c>
      <c r="E109" s="4">
        <v>0</v>
      </c>
      <c r="F109" s="4">
        <v>0</v>
      </c>
      <c r="G109" s="3">
        <v>0</v>
      </c>
      <c r="H109" s="3">
        <v>0</v>
      </c>
      <c r="I109" s="38"/>
      <c r="J109" s="38"/>
      <c r="K109" s="81"/>
    </row>
    <row r="110" spans="1:11" s="2" customFormat="1" ht="11.25" customHeight="1">
      <c r="A110" s="49"/>
      <c r="B110" s="52"/>
      <c r="C110" s="52"/>
      <c r="D110" s="13" t="s">
        <v>12</v>
      </c>
      <c r="E110" s="4">
        <v>0</v>
      </c>
      <c r="F110" s="4">
        <v>0</v>
      </c>
      <c r="G110" s="3">
        <v>0</v>
      </c>
      <c r="H110" s="3">
        <v>0</v>
      </c>
      <c r="I110" s="38"/>
      <c r="J110" s="38"/>
      <c r="K110" s="81"/>
    </row>
    <row r="111" spans="1:11" s="2" customFormat="1" ht="12.75" customHeight="1">
      <c r="A111" s="50"/>
      <c r="B111" s="53"/>
      <c r="C111" s="53"/>
      <c r="D111" s="13" t="s">
        <v>13</v>
      </c>
      <c r="E111" s="4">
        <v>0</v>
      </c>
      <c r="F111" s="4">
        <v>0</v>
      </c>
      <c r="G111" s="3">
        <v>0</v>
      </c>
      <c r="H111" s="3">
        <v>0</v>
      </c>
      <c r="I111" s="39"/>
      <c r="J111" s="39"/>
      <c r="K111" s="82"/>
    </row>
    <row r="112" spans="1:11" s="2" customFormat="1" ht="11.25" customHeight="1">
      <c r="A112" s="48" t="s">
        <v>240</v>
      </c>
      <c r="B112" s="51" t="s">
        <v>570</v>
      </c>
      <c r="C112" s="51" t="s">
        <v>25</v>
      </c>
      <c r="D112" s="13" t="s">
        <v>15</v>
      </c>
      <c r="E112" s="4">
        <f>E113+E114+E115+E116</f>
        <v>620</v>
      </c>
      <c r="F112" s="4">
        <f>F113+F114+F115+F116</f>
        <v>620</v>
      </c>
      <c r="G112" s="3">
        <f>G113+G114+G115+G116</f>
        <v>385</v>
      </c>
      <c r="H112" s="3">
        <f>H113+H114+H115+H116</f>
        <v>385</v>
      </c>
      <c r="I112" s="37" t="s">
        <v>181</v>
      </c>
      <c r="J112" s="37" t="s">
        <v>517</v>
      </c>
      <c r="K112" s="45" t="s">
        <v>200</v>
      </c>
    </row>
    <row r="113" spans="1:11" s="2" customFormat="1" ht="11.25" customHeight="1">
      <c r="A113" s="49"/>
      <c r="B113" s="52"/>
      <c r="C113" s="52"/>
      <c r="D113" s="13" t="s">
        <v>10</v>
      </c>
      <c r="E113" s="4">
        <v>0</v>
      </c>
      <c r="F113" s="4">
        <v>0</v>
      </c>
      <c r="G113" s="3">
        <v>0</v>
      </c>
      <c r="H113" s="3">
        <v>0</v>
      </c>
      <c r="I113" s="38"/>
      <c r="J113" s="38"/>
      <c r="K113" s="81"/>
    </row>
    <row r="114" spans="1:11" s="2" customFormat="1" ht="11.25" customHeight="1">
      <c r="A114" s="49"/>
      <c r="B114" s="52"/>
      <c r="C114" s="52"/>
      <c r="D114" s="13" t="s">
        <v>11</v>
      </c>
      <c r="E114" s="4">
        <v>620</v>
      </c>
      <c r="F114" s="4">
        <v>620</v>
      </c>
      <c r="G114" s="3">
        <v>385</v>
      </c>
      <c r="H114" s="3">
        <v>385</v>
      </c>
      <c r="I114" s="38"/>
      <c r="J114" s="38"/>
      <c r="K114" s="81"/>
    </row>
    <row r="115" spans="1:11" s="2" customFormat="1" ht="11.25" customHeight="1">
      <c r="A115" s="49"/>
      <c r="B115" s="52"/>
      <c r="C115" s="52"/>
      <c r="D115" s="13" t="s">
        <v>12</v>
      </c>
      <c r="E115" s="4">
        <v>0</v>
      </c>
      <c r="F115" s="4">
        <v>0</v>
      </c>
      <c r="G115" s="3">
        <v>0</v>
      </c>
      <c r="H115" s="3">
        <v>0</v>
      </c>
      <c r="I115" s="38"/>
      <c r="J115" s="38"/>
      <c r="K115" s="81"/>
    </row>
    <row r="116" spans="1:11" s="2" customFormat="1" ht="69" customHeight="1">
      <c r="A116" s="50"/>
      <c r="B116" s="53"/>
      <c r="C116" s="53"/>
      <c r="D116" s="13" t="s">
        <v>13</v>
      </c>
      <c r="E116" s="4">
        <v>0</v>
      </c>
      <c r="F116" s="4">
        <v>0</v>
      </c>
      <c r="G116" s="3">
        <v>0</v>
      </c>
      <c r="H116" s="3">
        <v>0</v>
      </c>
      <c r="I116" s="39"/>
      <c r="J116" s="39"/>
      <c r="K116" s="82"/>
    </row>
    <row r="117" spans="1:11" s="2" customFormat="1" ht="11.25" customHeight="1">
      <c r="A117" s="48" t="s">
        <v>241</v>
      </c>
      <c r="B117" s="51" t="s">
        <v>141</v>
      </c>
      <c r="C117" s="51" t="s">
        <v>25</v>
      </c>
      <c r="D117" s="13" t="s">
        <v>15</v>
      </c>
      <c r="E117" s="4">
        <f>E118+E119+E120+E121</f>
        <v>0</v>
      </c>
      <c r="F117" s="3">
        <f>F118+F119+F120+F121</f>
        <v>0</v>
      </c>
      <c r="G117" s="3">
        <f>G118+G119+G120+G121</f>
        <v>0</v>
      </c>
      <c r="H117" s="3">
        <f>H118+H119+H120+H121</f>
        <v>0</v>
      </c>
      <c r="I117" s="37" t="s">
        <v>180</v>
      </c>
      <c r="J117" s="37" t="s">
        <v>518</v>
      </c>
      <c r="K117" s="45" t="s">
        <v>200</v>
      </c>
    </row>
    <row r="118" spans="1:11" s="2" customFormat="1" ht="11.25" customHeight="1">
      <c r="A118" s="49"/>
      <c r="B118" s="52"/>
      <c r="C118" s="52"/>
      <c r="D118" s="13" t="s">
        <v>10</v>
      </c>
      <c r="E118" s="4">
        <v>0</v>
      </c>
      <c r="F118" s="3">
        <v>0</v>
      </c>
      <c r="G118" s="3">
        <v>0</v>
      </c>
      <c r="H118" s="3">
        <v>0</v>
      </c>
      <c r="I118" s="38"/>
      <c r="J118" s="38"/>
      <c r="K118" s="81"/>
    </row>
    <row r="119" spans="1:11" s="2" customFormat="1" ht="11.25" customHeight="1">
      <c r="A119" s="49"/>
      <c r="B119" s="52"/>
      <c r="C119" s="52"/>
      <c r="D119" s="13" t="s">
        <v>11</v>
      </c>
      <c r="E119" s="4">
        <v>0</v>
      </c>
      <c r="F119" s="3">
        <v>0</v>
      </c>
      <c r="G119" s="3">
        <v>0</v>
      </c>
      <c r="H119" s="3">
        <v>0</v>
      </c>
      <c r="I119" s="38"/>
      <c r="J119" s="38"/>
      <c r="K119" s="81"/>
    </row>
    <row r="120" spans="1:11" s="2" customFormat="1" ht="11.25" customHeight="1">
      <c r="A120" s="49"/>
      <c r="B120" s="52"/>
      <c r="C120" s="52"/>
      <c r="D120" s="13" t="s">
        <v>12</v>
      </c>
      <c r="E120" s="4">
        <v>0</v>
      </c>
      <c r="F120" s="3">
        <v>0</v>
      </c>
      <c r="G120" s="3">
        <v>0</v>
      </c>
      <c r="H120" s="3">
        <v>0</v>
      </c>
      <c r="I120" s="38"/>
      <c r="J120" s="38"/>
      <c r="K120" s="81"/>
    </row>
    <row r="121" spans="1:11" s="2" customFormat="1" ht="24" customHeight="1">
      <c r="A121" s="50"/>
      <c r="B121" s="53"/>
      <c r="C121" s="53"/>
      <c r="D121" s="13" t="s">
        <v>13</v>
      </c>
      <c r="E121" s="4">
        <v>0</v>
      </c>
      <c r="F121" s="3">
        <v>0</v>
      </c>
      <c r="G121" s="3">
        <v>0</v>
      </c>
      <c r="H121" s="3">
        <v>0</v>
      </c>
      <c r="I121" s="39"/>
      <c r="J121" s="39"/>
      <c r="K121" s="82"/>
    </row>
    <row r="122" spans="1:11" s="2" customFormat="1" ht="11.25" customHeight="1">
      <c r="A122" s="48" t="s">
        <v>242</v>
      </c>
      <c r="B122" s="51" t="s">
        <v>142</v>
      </c>
      <c r="C122" s="51" t="s">
        <v>25</v>
      </c>
      <c r="D122" s="13" t="s">
        <v>15</v>
      </c>
      <c r="E122" s="4">
        <f>E123+E124+E125+E126</f>
        <v>10535.9</v>
      </c>
      <c r="F122" s="4">
        <f>F123+F124+F125+F126</f>
        <v>11512.5</v>
      </c>
      <c r="G122" s="4">
        <f>G123+G124+G125+G126</f>
        <v>8940.1</v>
      </c>
      <c r="H122" s="4">
        <f>H123+H124+H125+H126</f>
        <v>8940.1</v>
      </c>
      <c r="I122" s="37" t="s">
        <v>473</v>
      </c>
      <c r="J122" s="45" t="s">
        <v>200</v>
      </c>
      <c r="K122" s="45" t="s">
        <v>200</v>
      </c>
    </row>
    <row r="123" spans="1:11" s="2" customFormat="1" ht="11.25" customHeight="1">
      <c r="A123" s="49"/>
      <c r="B123" s="52"/>
      <c r="C123" s="52"/>
      <c r="D123" s="13" t="s">
        <v>10</v>
      </c>
      <c r="E123" s="4">
        <f>E128+E133+E138+E143+E148</f>
        <v>0</v>
      </c>
      <c r="F123" s="3">
        <f t="shared" ref="F123:G126" si="19">F128+F133+F138+F143+F148</f>
        <v>0</v>
      </c>
      <c r="G123" s="3">
        <f t="shared" si="19"/>
        <v>0</v>
      </c>
      <c r="H123" s="3">
        <f>H128+H133+H138+H143+H148</f>
        <v>0</v>
      </c>
      <c r="I123" s="38"/>
      <c r="J123" s="46"/>
      <c r="K123" s="81"/>
    </row>
    <row r="124" spans="1:11" s="2" customFormat="1" ht="11.25" customHeight="1">
      <c r="A124" s="49"/>
      <c r="B124" s="52"/>
      <c r="C124" s="52"/>
      <c r="D124" s="13" t="s">
        <v>11</v>
      </c>
      <c r="E124" s="4">
        <f t="shared" ref="E124:E126" si="20">E129+E134+E139+E144+E149</f>
        <v>10035.9</v>
      </c>
      <c r="F124" s="4">
        <f t="shared" si="19"/>
        <v>11512.5</v>
      </c>
      <c r="G124" s="4">
        <f t="shared" si="19"/>
        <v>5474.6</v>
      </c>
      <c r="H124" s="4">
        <f>H129+H134+H139+H144+H149</f>
        <v>5474.6</v>
      </c>
      <c r="I124" s="38"/>
      <c r="J124" s="46"/>
      <c r="K124" s="81"/>
    </row>
    <row r="125" spans="1:11" s="2" customFormat="1" ht="11.25" customHeight="1">
      <c r="A125" s="49"/>
      <c r="B125" s="52"/>
      <c r="C125" s="52"/>
      <c r="D125" s="13" t="s">
        <v>12</v>
      </c>
      <c r="E125" s="4">
        <f t="shared" si="20"/>
        <v>0</v>
      </c>
      <c r="F125" s="3">
        <f t="shared" si="19"/>
        <v>0</v>
      </c>
      <c r="G125" s="3">
        <f t="shared" si="19"/>
        <v>0</v>
      </c>
      <c r="H125" s="3">
        <f>H130+H135+H140+H145+H150</f>
        <v>0</v>
      </c>
      <c r="I125" s="38"/>
      <c r="J125" s="46"/>
      <c r="K125" s="81"/>
    </row>
    <row r="126" spans="1:11" s="2" customFormat="1" ht="44.25" customHeight="1">
      <c r="A126" s="50"/>
      <c r="B126" s="53"/>
      <c r="C126" s="53"/>
      <c r="D126" s="13" t="s">
        <v>13</v>
      </c>
      <c r="E126" s="4">
        <f t="shared" si="20"/>
        <v>500</v>
      </c>
      <c r="F126" s="4">
        <f t="shared" si="19"/>
        <v>0</v>
      </c>
      <c r="G126" s="4">
        <f t="shared" si="19"/>
        <v>3465.5</v>
      </c>
      <c r="H126" s="4">
        <f>H131+H136+H141+H146+H151</f>
        <v>3465.5</v>
      </c>
      <c r="I126" s="39"/>
      <c r="J126" s="47"/>
      <c r="K126" s="82"/>
    </row>
    <row r="127" spans="1:11" s="2" customFormat="1" ht="11.25" customHeight="1">
      <c r="A127" s="48" t="s">
        <v>243</v>
      </c>
      <c r="B127" s="51" t="s">
        <v>143</v>
      </c>
      <c r="C127" s="51" t="s">
        <v>25</v>
      </c>
      <c r="D127" s="13" t="s">
        <v>15</v>
      </c>
      <c r="E127" s="4">
        <f>E128+E129+E130+E131</f>
        <v>0</v>
      </c>
      <c r="F127" s="3">
        <f>F128+F129+F130+F131</f>
        <v>0</v>
      </c>
      <c r="G127" s="3">
        <f>G128+G129+G130+G131</f>
        <v>0</v>
      </c>
      <c r="H127" s="3">
        <f>H128+H129+H130+H131</f>
        <v>0</v>
      </c>
      <c r="I127" s="37" t="s">
        <v>474</v>
      </c>
      <c r="J127" s="37" t="s">
        <v>519</v>
      </c>
      <c r="K127" s="45" t="s">
        <v>200</v>
      </c>
    </row>
    <row r="128" spans="1:11" s="2" customFormat="1" ht="11.25" customHeight="1">
      <c r="A128" s="49"/>
      <c r="B128" s="52"/>
      <c r="C128" s="52"/>
      <c r="D128" s="13" t="s">
        <v>10</v>
      </c>
      <c r="E128" s="4">
        <v>0</v>
      </c>
      <c r="F128" s="3">
        <v>0</v>
      </c>
      <c r="G128" s="3">
        <v>0</v>
      </c>
      <c r="H128" s="3">
        <v>0</v>
      </c>
      <c r="I128" s="38"/>
      <c r="J128" s="38"/>
      <c r="K128" s="81"/>
    </row>
    <row r="129" spans="1:11" s="2" customFormat="1" ht="11.25" customHeight="1">
      <c r="A129" s="49"/>
      <c r="B129" s="52"/>
      <c r="C129" s="52"/>
      <c r="D129" s="13" t="s">
        <v>11</v>
      </c>
      <c r="E129" s="4">
        <v>0</v>
      </c>
      <c r="F129" s="3">
        <v>0</v>
      </c>
      <c r="G129" s="3">
        <v>0</v>
      </c>
      <c r="H129" s="3">
        <v>0</v>
      </c>
      <c r="I129" s="38"/>
      <c r="J129" s="38"/>
      <c r="K129" s="81"/>
    </row>
    <row r="130" spans="1:11" s="2" customFormat="1" ht="11.25" customHeight="1">
      <c r="A130" s="49"/>
      <c r="B130" s="52"/>
      <c r="C130" s="52"/>
      <c r="D130" s="13" t="s">
        <v>12</v>
      </c>
      <c r="E130" s="4">
        <v>0</v>
      </c>
      <c r="F130" s="3">
        <v>0</v>
      </c>
      <c r="G130" s="3">
        <v>0</v>
      </c>
      <c r="H130" s="3">
        <v>0</v>
      </c>
      <c r="I130" s="38"/>
      <c r="J130" s="38"/>
      <c r="K130" s="81"/>
    </row>
    <row r="131" spans="1:11" s="2" customFormat="1" ht="26.25" customHeight="1">
      <c r="A131" s="50"/>
      <c r="B131" s="53"/>
      <c r="C131" s="53"/>
      <c r="D131" s="13" t="s">
        <v>13</v>
      </c>
      <c r="E131" s="4">
        <v>0</v>
      </c>
      <c r="F131" s="3">
        <v>0</v>
      </c>
      <c r="G131" s="3">
        <v>0</v>
      </c>
      <c r="H131" s="3">
        <v>0</v>
      </c>
      <c r="I131" s="39"/>
      <c r="J131" s="39"/>
      <c r="K131" s="82"/>
    </row>
    <row r="132" spans="1:11" s="2" customFormat="1" ht="11.25" customHeight="1">
      <c r="A132" s="48" t="s">
        <v>244</v>
      </c>
      <c r="B132" s="51" t="s">
        <v>144</v>
      </c>
      <c r="C132" s="51" t="s">
        <v>25</v>
      </c>
      <c r="D132" s="13" t="s">
        <v>15</v>
      </c>
      <c r="E132" s="4">
        <f>E133+E134+E135+E136</f>
        <v>0</v>
      </c>
      <c r="F132" s="3">
        <f>F133+F134+F135+F136</f>
        <v>0</v>
      </c>
      <c r="G132" s="3">
        <f>G133+G134+G135+G136</f>
        <v>0</v>
      </c>
      <c r="H132" s="3">
        <f>H133+H134+H135+H136</f>
        <v>0</v>
      </c>
      <c r="I132" s="37" t="s">
        <v>476</v>
      </c>
      <c r="J132" s="37" t="s">
        <v>506</v>
      </c>
      <c r="K132" s="45" t="s">
        <v>200</v>
      </c>
    </row>
    <row r="133" spans="1:11" s="2" customFormat="1" ht="11.25" customHeight="1">
      <c r="A133" s="49"/>
      <c r="B133" s="52"/>
      <c r="C133" s="52"/>
      <c r="D133" s="13" t="s">
        <v>10</v>
      </c>
      <c r="E133" s="4">
        <v>0</v>
      </c>
      <c r="F133" s="3">
        <v>0</v>
      </c>
      <c r="G133" s="3">
        <v>0</v>
      </c>
      <c r="H133" s="3">
        <v>0</v>
      </c>
      <c r="I133" s="38"/>
      <c r="J133" s="38"/>
      <c r="K133" s="81"/>
    </row>
    <row r="134" spans="1:11" s="2" customFormat="1" ht="11.25" customHeight="1">
      <c r="A134" s="49"/>
      <c r="B134" s="52"/>
      <c r="C134" s="52"/>
      <c r="D134" s="13" t="s">
        <v>11</v>
      </c>
      <c r="E134" s="4">
        <v>0</v>
      </c>
      <c r="F134" s="3">
        <v>0</v>
      </c>
      <c r="G134" s="3">
        <v>0</v>
      </c>
      <c r="H134" s="3">
        <v>0</v>
      </c>
      <c r="I134" s="38"/>
      <c r="J134" s="38"/>
      <c r="K134" s="81"/>
    </row>
    <row r="135" spans="1:11" s="2" customFormat="1" ht="11.25" customHeight="1">
      <c r="A135" s="49"/>
      <c r="B135" s="52"/>
      <c r="C135" s="52"/>
      <c r="D135" s="13" t="s">
        <v>12</v>
      </c>
      <c r="E135" s="4">
        <v>0</v>
      </c>
      <c r="F135" s="3">
        <v>0</v>
      </c>
      <c r="G135" s="3">
        <v>0</v>
      </c>
      <c r="H135" s="3">
        <v>0</v>
      </c>
      <c r="I135" s="38"/>
      <c r="J135" s="38"/>
      <c r="K135" s="81"/>
    </row>
    <row r="136" spans="1:11" s="2" customFormat="1" ht="41.25" customHeight="1">
      <c r="A136" s="50"/>
      <c r="B136" s="53"/>
      <c r="C136" s="53"/>
      <c r="D136" s="13" t="s">
        <v>13</v>
      </c>
      <c r="E136" s="4">
        <v>0</v>
      </c>
      <c r="F136" s="3">
        <v>0</v>
      </c>
      <c r="G136" s="3">
        <v>0</v>
      </c>
      <c r="H136" s="3">
        <v>0</v>
      </c>
      <c r="I136" s="39"/>
      <c r="J136" s="39"/>
      <c r="K136" s="82"/>
    </row>
    <row r="137" spans="1:11" s="2" customFormat="1" ht="11.25" customHeight="1">
      <c r="A137" s="48" t="s">
        <v>245</v>
      </c>
      <c r="B137" s="51" t="s">
        <v>147</v>
      </c>
      <c r="C137" s="51" t="s">
        <v>25</v>
      </c>
      <c r="D137" s="13" t="s">
        <v>15</v>
      </c>
      <c r="E137" s="4">
        <f>E138+E139+E140+E141</f>
        <v>500</v>
      </c>
      <c r="F137" s="4">
        <f>F138+F139+F140+F141</f>
        <v>390</v>
      </c>
      <c r="G137" s="4">
        <f>G138+G139+G140+G141</f>
        <v>1220.2</v>
      </c>
      <c r="H137" s="4">
        <f>H138+H139+H140+H141</f>
        <v>1220.2</v>
      </c>
      <c r="I137" s="45" t="s">
        <v>200</v>
      </c>
      <c r="J137" s="37" t="s">
        <v>521</v>
      </c>
      <c r="K137" s="45" t="s">
        <v>200</v>
      </c>
    </row>
    <row r="138" spans="1:11" s="2" customFormat="1" ht="11.25" customHeight="1">
      <c r="A138" s="49"/>
      <c r="B138" s="52"/>
      <c r="C138" s="52"/>
      <c r="D138" s="13" t="s">
        <v>10</v>
      </c>
      <c r="E138" s="4">
        <v>0</v>
      </c>
      <c r="F138" s="4">
        <v>0</v>
      </c>
      <c r="G138" s="4">
        <v>0</v>
      </c>
      <c r="H138" s="4">
        <v>0</v>
      </c>
      <c r="I138" s="46"/>
      <c r="J138" s="38"/>
      <c r="K138" s="81"/>
    </row>
    <row r="139" spans="1:11" s="2" customFormat="1" ht="11.25" customHeight="1">
      <c r="A139" s="49"/>
      <c r="B139" s="52"/>
      <c r="C139" s="52"/>
      <c r="D139" s="13" t="s">
        <v>11</v>
      </c>
      <c r="E139" s="4">
        <v>0</v>
      </c>
      <c r="F139" s="4">
        <v>390</v>
      </c>
      <c r="G139" s="4">
        <v>280.8</v>
      </c>
      <c r="H139" s="4">
        <v>280.8</v>
      </c>
      <c r="I139" s="46"/>
      <c r="J139" s="38"/>
      <c r="K139" s="81"/>
    </row>
    <row r="140" spans="1:11" s="2" customFormat="1" ht="11.25" customHeight="1">
      <c r="A140" s="49"/>
      <c r="B140" s="52"/>
      <c r="C140" s="52"/>
      <c r="D140" s="13" t="s">
        <v>12</v>
      </c>
      <c r="E140" s="4">
        <v>0</v>
      </c>
      <c r="F140" s="4">
        <v>0</v>
      </c>
      <c r="G140" s="4">
        <v>0</v>
      </c>
      <c r="H140" s="4">
        <v>0</v>
      </c>
      <c r="I140" s="46"/>
      <c r="J140" s="38"/>
      <c r="K140" s="81"/>
    </row>
    <row r="141" spans="1:11" s="2" customFormat="1" ht="33.75" customHeight="1">
      <c r="A141" s="50"/>
      <c r="B141" s="53"/>
      <c r="C141" s="53"/>
      <c r="D141" s="13" t="s">
        <v>13</v>
      </c>
      <c r="E141" s="4">
        <v>500</v>
      </c>
      <c r="F141" s="4">
        <v>0</v>
      </c>
      <c r="G141" s="4">
        <v>939.4</v>
      </c>
      <c r="H141" s="4">
        <v>939.4</v>
      </c>
      <c r="I141" s="47"/>
      <c r="J141" s="39"/>
      <c r="K141" s="82"/>
    </row>
    <row r="142" spans="1:11" s="2" customFormat="1" ht="11.25" customHeight="1">
      <c r="A142" s="48" t="s">
        <v>246</v>
      </c>
      <c r="B142" s="51" t="s">
        <v>148</v>
      </c>
      <c r="C142" s="51" t="s">
        <v>25</v>
      </c>
      <c r="D142" s="13" t="s">
        <v>15</v>
      </c>
      <c r="E142" s="4">
        <f>E143+E144+E145+E146</f>
        <v>10035.9</v>
      </c>
      <c r="F142" s="4">
        <f>F143+F144+F145+F146</f>
        <v>11122.5</v>
      </c>
      <c r="G142" s="4">
        <f>G143+G144+G145+G146</f>
        <v>7719.9</v>
      </c>
      <c r="H142" s="4">
        <f>H143+H144+H145+H146</f>
        <v>7719.9</v>
      </c>
      <c r="I142" s="37" t="s">
        <v>475</v>
      </c>
      <c r="J142" s="37" t="s">
        <v>520</v>
      </c>
      <c r="K142" s="45" t="s">
        <v>200</v>
      </c>
    </row>
    <row r="143" spans="1:11" s="2" customFormat="1" ht="11.25" customHeight="1">
      <c r="A143" s="49"/>
      <c r="B143" s="52"/>
      <c r="C143" s="52"/>
      <c r="D143" s="13" t="s">
        <v>10</v>
      </c>
      <c r="E143" s="4">
        <v>0</v>
      </c>
      <c r="F143" s="3">
        <v>0</v>
      </c>
      <c r="G143" s="3">
        <v>0</v>
      </c>
      <c r="H143" s="4">
        <v>0</v>
      </c>
      <c r="I143" s="38"/>
      <c r="J143" s="38"/>
      <c r="K143" s="81"/>
    </row>
    <row r="144" spans="1:11" s="2" customFormat="1" ht="11.25" customHeight="1">
      <c r="A144" s="49"/>
      <c r="B144" s="52"/>
      <c r="C144" s="52"/>
      <c r="D144" s="13" t="s">
        <v>11</v>
      </c>
      <c r="E144" s="4">
        <v>10035.9</v>
      </c>
      <c r="F144" s="4">
        <v>11122.5</v>
      </c>
      <c r="G144" s="4">
        <v>5193.8</v>
      </c>
      <c r="H144" s="4">
        <v>5193.8</v>
      </c>
      <c r="I144" s="38"/>
      <c r="J144" s="38"/>
      <c r="K144" s="81"/>
    </row>
    <row r="145" spans="1:11" s="2" customFormat="1" ht="11.25" customHeight="1">
      <c r="A145" s="49"/>
      <c r="B145" s="52"/>
      <c r="C145" s="52"/>
      <c r="D145" s="13" t="s">
        <v>12</v>
      </c>
      <c r="E145" s="4">
        <v>0</v>
      </c>
      <c r="F145" s="3">
        <v>0</v>
      </c>
      <c r="G145" s="3">
        <v>0</v>
      </c>
      <c r="H145" s="3">
        <v>0</v>
      </c>
      <c r="I145" s="38"/>
      <c r="J145" s="38"/>
      <c r="K145" s="81"/>
    </row>
    <row r="146" spans="1:11" s="2" customFormat="1" ht="23.25" customHeight="1">
      <c r="A146" s="50"/>
      <c r="B146" s="53"/>
      <c r="C146" s="53"/>
      <c r="D146" s="13" t="s">
        <v>13</v>
      </c>
      <c r="E146" s="4">
        <v>0</v>
      </c>
      <c r="F146" s="4">
        <v>0</v>
      </c>
      <c r="G146" s="4">
        <v>2526.1</v>
      </c>
      <c r="H146" s="4">
        <v>2526.1</v>
      </c>
      <c r="I146" s="39"/>
      <c r="J146" s="39"/>
      <c r="K146" s="82"/>
    </row>
    <row r="147" spans="1:11" s="2" customFormat="1" ht="11.25" customHeight="1">
      <c r="A147" s="48" t="s">
        <v>247</v>
      </c>
      <c r="B147" s="51" t="s">
        <v>149</v>
      </c>
      <c r="C147" s="51" t="s">
        <v>25</v>
      </c>
      <c r="D147" s="13" t="s">
        <v>15</v>
      </c>
      <c r="E147" s="4">
        <f>E148+E149+E150+E151</f>
        <v>0</v>
      </c>
      <c r="F147" s="3">
        <f>F148+F149+F150+F151</f>
        <v>0</v>
      </c>
      <c r="G147" s="3">
        <f>G148+G149+G150+G151</f>
        <v>0</v>
      </c>
      <c r="H147" s="3">
        <f>H148+H149+H150+H151</f>
        <v>0</v>
      </c>
      <c r="I147" s="45" t="s">
        <v>200</v>
      </c>
      <c r="J147" s="37" t="s">
        <v>507</v>
      </c>
      <c r="K147" s="45" t="s">
        <v>200</v>
      </c>
    </row>
    <row r="148" spans="1:11" s="2" customFormat="1" ht="11.25" customHeight="1">
      <c r="A148" s="49"/>
      <c r="B148" s="52"/>
      <c r="C148" s="52"/>
      <c r="D148" s="13" t="s">
        <v>10</v>
      </c>
      <c r="E148" s="4">
        <v>0</v>
      </c>
      <c r="F148" s="3">
        <v>0</v>
      </c>
      <c r="G148" s="3">
        <v>0</v>
      </c>
      <c r="H148" s="3">
        <v>0</v>
      </c>
      <c r="I148" s="46"/>
      <c r="J148" s="38"/>
      <c r="K148" s="81"/>
    </row>
    <row r="149" spans="1:11" s="2" customFormat="1" ht="11.25" customHeight="1">
      <c r="A149" s="49"/>
      <c r="B149" s="52"/>
      <c r="C149" s="52"/>
      <c r="D149" s="13" t="s">
        <v>11</v>
      </c>
      <c r="E149" s="4">
        <v>0</v>
      </c>
      <c r="F149" s="3">
        <v>0</v>
      </c>
      <c r="G149" s="3">
        <v>0</v>
      </c>
      <c r="H149" s="3">
        <v>0</v>
      </c>
      <c r="I149" s="46"/>
      <c r="J149" s="38"/>
      <c r="K149" s="81"/>
    </row>
    <row r="150" spans="1:11" s="2" customFormat="1" ht="11.25" customHeight="1">
      <c r="A150" s="49"/>
      <c r="B150" s="52"/>
      <c r="C150" s="52"/>
      <c r="D150" s="13" t="s">
        <v>12</v>
      </c>
      <c r="E150" s="4">
        <v>0</v>
      </c>
      <c r="F150" s="3">
        <v>0</v>
      </c>
      <c r="G150" s="3">
        <v>0</v>
      </c>
      <c r="H150" s="3">
        <v>0</v>
      </c>
      <c r="I150" s="46"/>
      <c r="J150" s="38"/>
      <c r="K150" s="81"/>
    </row>
    <row r="151" spans="1:11" s="2" customFormat="1" ht="22.5" customHeight="1">
      <c r="A151" s="50"/>
      <c r="B151" s="53"/>
      <c r="C151" s="53"/>
      <c r="D151" s="13" t="s">
        <v>13</v>
      </c>
      <c r="E151" s="4">
        <v>0</v>
      </c>
      <c r="F151" s="3">
        <v>0</v>
      </c>
      <c r="G151" s="3">
        <v>0</v>
      </c>
      <c r="H151" s="3">
        <v>0</v>
      </c>
      <c r="I151" s="47"/>
      <c r="J151" s="39"/>
      <c r="K151" s="82"/>
    </row>
    <row r="152" spans="1:11" s="2" customFormat="1" ht="11.25" customHeight="1">
      <c r="A152" s="48" t="s">
        <v>248</v>
      </c>
      <c r="B152" s="51" t="s">
        <v>150</v>
      </c>
      <c r="C152" s="51" t="s">
        <v>25</v>
      </c>
      <c r="D152" s="13" t="s">
        <v>15</v>
      </c>
      <c r="E152" s="3">
        <f>E153+E154+E155+E156</f>
        <v>0</v>
      </c>
      <c r="F152" s="3">
        <f>F153+F154+F155+F156</f>
        <v>0</v>
      </c>
      <c r="G152" s="3">
        <f>G153+G154+G155+G156</f>
        <v>0</v>
      </c>
      <c r="H152" s="3">
        <f>H153+H154+H155+H156</f>
        <v>0</v>
      </c>
      <c r="I152" s="45" t="s">
        <v>200</v>
      </c>
      <c r="J152" s="37" t="s">
        <v>185</v>
      </c>
      <c r="K152" s="45" t="s">
        <v>200</v>
      </c>
    </row>
    <row r="153" spans="1:11" s="2" customFormat="1" ht="11.25" customHeight="1">
      <c r="A153" s="49"/>
      <c r="B153" s="52"/>
      <c r="C153" s="52"/>
      <c r="D153" s="13" t="s">
        <v>10</v>
      </c>
      <c r="E153" s="3">
        <v>0</v>
      </c>
      <c r="F153" s="3">
        <v>0</v>
      </c>
      <c r="G153" s="3">
        <v>0</v>
      </c>
      <c r="H153" s="3">
        <v>0</v>
      </c>
      <c r="I153" s="46"/>
      <c r="J153" s="38"/>
      <c r="K153" s="81"/>
    </row>
    <row r="154" spans="1:11" s="2" customFormat="1" ht="11.25" customHeight="1">
      <c r="A154" s="49"/>
      <c r="B154" s="52"/>
      <c r="C154" s="52"/>
      <c r="D154" s="13" t="s">
        <v>11</v>
      </c>
      <c r="E154" s="3">
        <v>0</v>
      </c>
      <c r="F154" s="3">
        <v>0</v>
      </c>
      <c r="G154" s="3">
        <v>0</v>
      </c>
      <c r="H154" s="3">
        <v>0</v>
      </c>
      <c r="I154" s="46"/>
      <c r="J154" s="38"/>
      <c r="K154" s="81"/>
    </row>
    <row r="155" spans="1:11" s="2" customFormat="1" ht="11.25" customHeight="1">
      <c r="A155" s="49"/>
      <c r="B155" s="52"/>
      <c r="C155" s="52"/>
      <c r="D155" s="13" t="s">
        <v>12</v>
      </c>
      <c r="E155" s="3">
        <v>0</v>
      </c>
      <c r="F155" s="3">
        <v>0</v>
      </c>
      <c r="G155" s="3">
        <v>0</v>
      </c>
      <c r="H155" s="3">
        <v>0</v>
      </c>
      <c r="I155" s="46"/>
      <c r="J155" s="38"/>
      <c r="K155" s="81"/>
    </row>
    <row r="156" spans="1:11" s="2" customFormat="1" ht="11.25" customHeight="1">
      <c r="A156" s="50"/>
      <c r="B156" s="53"/>
      <c r="C156" s="53"/>
      <c r="D156" s="13" t="s">
        <v>13</v>
      </c>
      <c r="E156" s="3">
        <v>0</v>
      </c>
      <c r="F156" s="3">
        <v>0</v>
      </c>
      <c r="G156" s="3">
        <v>0</v>
      </c>
      <c r="H156" s="3">
        <v>0</v>
      </c>
      <c r="I156" s="47"/>
      <c r="J156" s="39"/>
      <c r="K156" s="82"/>
    </row>
    <row r="157" spans="1:11" s="2" customFormat="1" ht="11.25" customHeight="1">
      <c r="A157" s="48" t="s">
        <v>355</v>
      </c>
      <c r="B157" s="51" t="s">
        <v>151</v>
      </c>
      <c r="C157" s="51" t="s">
        <v>25</v>
      </c>
      <c r="D157" s="13" t="s">
        <v>15</v>
      </c>
      <c r="E157" s="4">
        <f>E158+E159+E160+E161</f>
        <v>64927.8</v>
      </c>
      <c r="F157" s="4">
        <f>F158+F159+F160+F161</f>
        <v>67190.399999999994</v>
      </c>
      <c r="G157" s="4">
        <f>G158+G159+G160+G161</f>
        <v>32528.3</v>
      </c>
      <c r="H157" s="4">
        <f>H158+H159+H160+H161</f>
        <v>32528.3</v>
      </c>
      <c r="I157" s="45" t="s">
        <v>200</v>
      </c>
      <c r="J157" s="37" t="s">
        <v>509</v>
      </c>
      <c r="K157" s="45" t="s">
        <v>200</v>
      </c>
    </row>
    <row r="158" spans="1:11" s="2" customFormat="1" ht="11.25" customHeight="1">
      <c r="A158" s="49"/>
      <c r="B158" s="52"/>
      <c r="C158" s="52"/>
      <c r="D158" s="13" t="s">
        <v>10</v>
      </c>
      <c r="E158" s="4">
        <v>0</v>
      </c>
      <c r="F158" s="3">
        <v>0</v>
      </c>
      <c r="G158" s="3">
        <v>0</v>
      </c>
      <c r="H158" s="4">
        <v>0</v>
      </c>
      <c r="I158" s="46"/>
      <c r="J158" s="38"/>
      <c r="K158" s="81"/>
    </row>
    <row r="159" spans="1:11" s="2" customFormat="1" ht="11.25" customHeight="1">
      <c r="A159" s="49"/>
      <c r="B159" s="52"/>
      <c r="C159" s="52"/>
      <c r="D159" s="13" t="s">
        <v>11</v>
      </c>
      <c r="E159" s="4">
        <v>64927.8</v>
      </c>
      <c r="F159" s="4">
        <v>67190.399999999994</v>
      </c>
      <c r="G159" s="4">
        <v>32528.3</v>
      </c>
      <c r="H159" s="4">
        <v>32528.3</v>
      </c>
      <c r="I159" s="46"/>
      <c r="J159" s="38"/>
      <c r="K159" s="81"/>
    </row>
    <row r="160" spans="1:11" s="2" customFormat="1" ht="11.25" customHeight="1">
      <c r="A160" s="49"/>
      <c r="B160" s="52"/>
      <c r="C160" s="52"/>
      <c r="D160" s="13" t="s">
        <v>12</v>
      </c>
      <c r="E160" s="4">
        <v>0</v>
      </c>
      <c r="F160" s="3">
        <v>0</v>
      </c>
      <c r="G160" s="3">
        <v>0</v>
      </c>
      <c r="H160" s="3">
        <v>0</v>
      </c>
      <c r="I160" s="46"/>
      <c r="J160" s="38"/>
      <c r="K160" s="81"/>
    </row>
    <row r="161" spans="1:11" s="2" customFormat="1" ht="18.75" customHeight="1">
      <c r="A161" s="50"/>
      <c r="B161" s="53"/>
      <c r="C161" s="53"/>
      <c r="D161" s="13" t="s">
        <v>13</v>
      </c>
      <c r="E161" s="4">
        <v>0</v>
      </c>
      <c r="F161" s="3">
        <v>0</v>
      </c>
      <c r="G161" s="3">
        <v>0</v>
      </c>
      <c r="H161" s="3">
        <v>0</v>
      </c>
      <c r="I161" s="47"/>
      <c r="J161" s="39"/>
      <c r="K161" s="82"/>
    </row>
    <row r="162" spans="1:11" ht="14.25" customHeight="1">
      <c r="A162" s="48" t="s">
        <v>354</v>
      </c>
      <c r="B162" s="51" t="s">
        <v>365</v>
      </c>
      <c r="C162" s="51" t="s">
        <v>25</v>
      </c>
      <c r="D162" s="18" t="s">
        <v>15</v>
      </c>
      <c r="E162" s="4">
        <f>E163+E164+E165+E166</f>
        <v>6606.1</v>
      </c>
      <c r="F162" s="4">
        <f t="shared" ref="F162:H162" si="21">F163+F164+F165+F166</f>
        <v>6606.1</v>
      </c>
      <c r="G162" s="4">
        <f t="shared" si="21"/>
        <v>2568.4</v>
      </c>
      <c r="H162" s="4">
        <f t="shared" si="21"/>
        <v>2568.4</v>
      </c>
      <c r="I162" s="37" t="s">
        <v>213</v>
      </c>
      <c r="J162" s="37" t="s">
        <v>508</v>
      </c>
      <c r="K162" s="45" t="s">
        <v>200</v>
      </c>
    </row>
    <row r="163" spans="1:11" ht="14.25" customHeight="1">
      <c r="A163" s="49"/>
      <c r="B163" s="52"/>
      <c r="C163" s="52"/>
      <c r="D163" s="18" t="s">
        <v>10</v>
      </c>
      <c r="E163" s="4">
        <v>0</v>
      </c>
      <c r="F163" s="4">
        <v>0</v>
      </c>
      <c r="G163" s="4">
        <v>0</v>
      </c>
      <c r="H163" s="4">
        <v>0</v>
      </c>
      <c r="I163" s="38"/>
      <c r="J163" s="38"/>
      <c r="K163" s="81"/>
    </row>
    <row r="164" spans="1:11" ht="14.25" customHeight="1">
      <c r="A164" s="49"/>
      <c r="B164" s="52"/>
      <c r="C164" s="52"/>
      <c r="D164" s="18" t="s">
        <v>11</v>
      </c>
      <c r="E164" s="4">
        <v>6606.1</v>
      </c>
      <c r="F164" s="4">
        <v>6606.1</v>
      </c>
      <c r="G164" s="4">
        <v>2568.4</v>
      </c>
      <c r="H164" s="4">
        <v>2568.4</v>
      </c>
      <c r="I164" s="38"/>
      <c r="J164" s="38"/>
      <c r="K164" s="81"/>
    </row>
    <row r="165" spans="1:11" ht="14.25" customHeight="1">
      <c r="A165" s="49"/>
      <c r="B165" s="52"/>
      <c r="C165" s="52"/>
      <c r="D165" s="18" t="s">
        <v>12</v>
      </c>
      <c r="E165" s="4">
        <v>0</v>
      </c>
      <c r="F165" s="4">
        <v>0</v>
      </c>
      <c r="G165" s="4">
        <v>0</v>
      </c>
      <c r="H165" s="4">
        <v>0</v>
      </c>
      <c r="I165" s="38"/>
      <c r="J165" s="38"/>
      <c r="K165" s="81"/>
    </row>
    <row r="166" spans="1:11" ht="12.75" customHeight="1">
      <c r="A166" s="50"/>
      <c r="B166" s="53"/>
      <c r="C166" s="53"/>
      <c r="D166" s="18" t="s">
        <v>13</v>
      </c>
      <c r="E166" s="4">
        <v>0</v>
      </c>
      <c r="F166" s="4">
        <v>0</v>
      </c>
      <c r="G166" s="4">
        <v>0</v>
      </c>
      <c r="H166" s="4">
        <v>0</v>
      </c>
      <c r="I166" s="39"/>
      <c r="J166" s="39"/>
      <c r="K166" s="82"/>
    </row>
    <row r="167" spans="1:11">
      <c r="A167" s="48" t="s">
        <v>411</v>
      </c>
      <c r="B167" s="83" t="s">
        <v>412</v>
      </c>
      <c r="C167" s="51" t="s">
        <v>25</v>
      </c>
      <c r="D167" s="26" t="s">
        <v>15</v>
      </c>
      <c r="E167" s="4">
        <f>E168+E169+E170+E171</f>
        <v>0</v>
      </c>
      <c r="F167" s="4">
        <f t="shared" ref="F167:H167" si="22">F168+F169+F170+F171</f>
        <v>0</v>
      </c>
      <c r="G167" s="4">
        <f t="shared" si="22"/>
        <v>0</v>
      </c>
      <c r="H167" s="4">
        <f t="shared" si="22"/>
        <v>0</v>
      </c>
      <c r="I167" s="37" t="s">
        <v>477</v>
      </c>
      <c r="J167" s="69" t="s">
        <v>582</v>
      </c>
      <c r="K167" s="45" t="s">
        <v>200</v>
      </c>
    </row>
    <row r="168" spans="1:11">
      <c r="A168" s="49"/>
      <c r="B168" s="52"/>
      <c r="C168" s="52"/>
      <c r="D168" s="26" t="s">
        <v>10</v>
      </c>
      <c r="E168" s="4">
        <v>0</v>
      </c>
      <c r="F168" s="4">
        <v>0</v>
      </c>
      <c r="G168" s="4">
        <v>0</v>
      </c>
      <c r="H168" s="4">
        <v>0</v>
      </c>
      <c r="I168" s="38"/>
      <c r="J168" s="70"/>
      <c r="K168" s="81"/>
    </row>
    <row r="169" spans="1:11">
      <c r="A169" s="49"/>
      <c r="B169" s="52"/>
      <c r="C169" s="52"/>
      <c r="D169" s="26" t="s">
        <v>11</v>
      </c>
      <c r="E169" s="4">
        <v>0</v>
      </c>
      <c r="F169" s="4">
        <v>0</v>
      </c>
      <c r="G169" s="4">
        <v>0</v>
      </c>
      <c r="H169" s="4">
        <v>0</v>
      </c>
      <c r="I169" s="38"/>
      <c r="J169" s="70"/>
      <c r="K169" s="81"/>
    </row>
    <row r="170" spans="1:11">
      <c r="A170" s="49"/>
      <c r="B170" s="52"/>
      <c r="C170" s="52"/>
      <c r="D170" s="26" t="s">
        <v>12</v>
      </c>
      <c r="E170" s="4">
        <v>0</v>
      </c>
      <c r="F170" s="4">
        <v>0</v>
      </c>
      <c r="G170" s="4">
        <v>0</v>
      </c>
      <c r="H170" s="4">
        <v>0</v>
      </c>
      <c r="I170" s="38"/>
      <c r="J170" s="70"/>
      <c r="K170" s="81"/>
    </row>
    <row r="171" spans="1:11" ht="105" customHeight="1">
      <c r="A171" s="50"/>
      <c r="B171" s="53"/>
      <c r="C171" s="53"/>
      <c r="D171" s="26" t="s">
        <v>13</v>
      </c>
      <c r="E171" s="4">
        <v>0</v>
      </c>
      <c r="F171" s="4">
        <v>0</v>
      </c>
      <c r="G171" s="4">
        <v>0</v>
      </c>
      <c r="H171" s="4">
        <v>0</v>
      </c>
      <c r="I171" s="39"/>
      <c r="J171" s="71"/>
      <c r="K171" s="82"/>
    </row>
  </sheetData>
  <mergeCells count="210">
    <mergeCell ref="I4:J4"/>
    <mergeCell ref="K4:K5"/>
    <mergeCell ref="J1:K1"/>
    <mergeCell ref="A2:K2"/>
    <mergeCell ref="A4:A5"/>
    <mergeCell ref="B4:B5"/>
    <mergeCell ref="C4:C5"/>
    <mergeCell ref="D4:D5"/>
    <mergeCell ref="E4:E5"/>
    <mergeCell ref="F4:F5"/>
    <mergeCell ref="G4:G5"/>
    <mergeCell ref="H4:H5"/>
    <mergeCell ref="A12:A16"/>
    <mergeCell ref="B12:B16"/>
    <mergeCell ref="C12:C16"/>
    <mergeCell ref="I12:I16"/>
    <mergeCell ref="J12:J16"/>
    <mergeCell ref="K12:K16"/>
    <mergeCell ref="A7:A11"/>
    <mergeCell ref="B7:B11"/>
    <mergeCell ref="C7:C11"/>
    <mergeCell ref="I7:I11"/>
    <mergeCell ref="J7:J11"/>
    <mergeCell ref="K7:K11"/>
    <mergeCell ref="A22:A26"/>
    <mergeCell ref="B22:B26"/>
    <mergeCell ref="C22:C26"/>
    <mergeCell ref="I22:I26"/>
    <mergeCell ref="J22:J26"/>
    <mergeCell ref="K22:K26"/>
    <mergeCell ref="A17:A21"/>
    <mergeCell ref="B17:B21"/>
    <mergeCell ref="C17:C21"/>
    <mergeCell ref="I17:I21"/>
    <mergeCell ref="J17:J21"/>
    <mergeCell ref="K17:K21"/>
    <mergeCell ref="A32:A36"/>
    <mergeCell ref="B32:B36"/>
    <mergeCell ref="C32:C36"/>
    <mergeCell ref="I32:I36"/>
    <mergeCell ref="J32:J36"/>
    <mergeCell ref="K32:K36"/>
    <mergeCell ref="A27:A31"/>
    <mergeCell ref="B27:B31"/>
    <mergeCell ref="C27:C31"/>
    <mergeCell ref="I27:I31"/>
    <mergeCell ref="J27:J31"/>
    <mergeCell ref="K27:K31"/>
    <mergeCell ref="A42:A46"/>
    <mergeCell ref="B42:B46"/>
    <mergeCell ref="C42:C46"/>
    <mergeCell ref="I42:I46"/>
    <mergeCell ref="J42:J46"/>
    <mergeCell ref="K42:K46"/>
    <mergeCell ref="A37:A41"/>
    <mergeCell ref="B37:B41"/>
    <mergeCell ref="C37:C41"/>
    <mergeCell ref="I37:I41"/>
    <mergeCell ref="J37:J41"/>
    <mergeCell ref="K37:K41"/>
    <mergeCell ref="A52:A56"/>
    <mergeCell ref="B52:B56"/>
    <mergeCell ref="C52:C56"/>
    <mergeCell ref="I52:I56"/>
    <mergeCell ref="J52:J56"/>
    <mergeCell ref="K52:K56"/>
    <mergeCell ref="A47:A51"/>
    <mergeCell ref="B47:B51"/>
    <mergeCell ref="C47:C51"/>
    <mergeCell ref="I47:I51"/>
    <mergeCell ref="J47:J51"/>
    <mergeCell ref="K47:K51"/>
    <mergeCell ref="A67:A71"/>
    <mergeCell ref="B67:B71"/>
    <mergeCell ref="C67:C71"/>
    <mergeCell ref="I67:I71"/>
    <mergeCell ref="J67:J71"/>
    <mergeCell ref="K67:K71"/>
    <mergeCell ref="A57:A61"/>
    <mergeCell ref="B57:B61"/>
    <mergeCell ref="C57:C61"/>
    <mergeCell ref="I57:I61"/>
    <mergeCell ref="J57:J61"/>
    <mergeCell ref="K57:K61"/>
    <mergeCell ref="B62:B66"/>
    <mergeCell ref="A62:A66"/>
    <mergeCell ref="C62:C66"/>
    <mergeCell ref="I62:I66"/>
    <mergeCell ref="J62:J66"/>
    <mergeCell ref="K62:K66"/>
    <mergeCell ref="A77:A81"/>
    <mergeCell ref="B77:B81"/>
    <mergeCell ref="C77:C81"/>
    <mergeCell ref="I77:I81"/>
    <mergeCell ref="J77:J81"/>
    <mergeCell ref="K77:K81"/>
    <mergeCell ref="A72:A76"/>
    <mergeCell ref="B72:B76"/>
    <mergeCell ref="C72:C76"/>
    <mergeCell ref="I72:I76"/>
    <mergeCell ref="J72:J76"/>
    <mergeCell ref="K72:K76"/>
    <mergeCell ref="A87:A91"/>
    <mergeCell ref="B87:B91"/>
    <mergeCell ref="C87:C91"/>
    <mergeCell ref="I87:I91"/>
    <mergeCell ref="J87:J91"/>
    <mergeCell ref="K87:K91"/>
    <mergeCell ref="A82:A86"/>
    <mergeCell ref="B82:B86"/>
    <mergeCell ref="C82:C86"/>
    <mergeCell ref="I82:I86"/>
    <mergeCell ref="J82:J86"/>
    <mergeCell ref="K82:K86"/>
    <mergeCell ref="A97:A101"/>
    <mergeCell ref="B97:B101"/>
    <mergeCell ref="C97:C101"/>
    <mergeCell ref="I97:I101"/>
    <mergeCell ref="J97:J101"/>
    <mergeCell ref="K97:K101"/>
    <mergeCell ref="A92:A96"/>
    <mergeCell ref="B92:B96"/>
    <mergeCell ref="C92:C96"/>
    <mergeCell ref="I92:I96"/>
    <mergeCell ref="J92:J96"/>
    <mergeCell ref="K92:K96"/>
    <mergeCell ref="A107:A111"/>
    <mergeCell ref="B107:B111"/>
    <mergeCell ref="C107:C111"/>
    <mergeCell ref="I107:I111"/>
    <mergeCell ref="J107:J111"/>
    <mergeCell ref="K107:K111"/>
    <mergeCell ref="A102:A106"/>
    <mergeCell ref="B102:B106"/>
    <mergeCell ref="C102:C106"/>
    <mergeCell ref="I102:I106"/>
    <mergeCell ref="J102:J106"/>
    <mergeCell ref="K102:K106"/>
    <mergeCell ref="A117:A121"/>
    <mergeCell ref="B117:B121"/>
    <mergeCell ref="C117:C121"/>
    <mergeCell ref="I117:I121"/>
    <mergeCell ref="J117:J121"/>
    <mergeCell ref="K117:K121"/>
    <mergeCell ref="A112:A116"/>
    <mergeCell ref="B112:B116"/>
    <mergeCell ref="C112:C116"/>
    <mergeCell ref="I112:I116"/>
    <mergeCell ref="J112:J116"/>
    <mergeCell ref="K112:K116"/>
    <mergeCell ref="A127:A131"/>
    <mergeCell ref="B127:B131"/>
    <mergeCell ref="C127:C131"/>
    <mergeCell ref="I127:I131"/>
    <mergeCell ref="J127:J131"/>
    <mergeCell ref="K127:K131"/>
    <mergeCell ref="A122:A126"/>
    <mergeCell ref="B122:B126"/>
    <mergeCell ref="C122:C126"/>
    <mergeCell ref="I122:I126"/>
    <mergeCell ref="J122:J126"/>
    <mergeCell ref="K122:K126"/>
    <mergeCell ref="A137:A141"/>
    <mergeCell ref="B137:B141"/>
    <mergeCell ref="C137:C141"/>
    <mergeCell ref="I137:I141"/>
    <mergeCell ref="J137:J141"/>
    <mergeCell ref="K137:K141"/>
    <mergeCell ref="A132:A136"/>
    <mergeCell ref="B132:B136"/>
    <mergeCell ref="C132:C136"/>
    <mergeCell ref="I132:I136"/>
    <mergeCell ref="J132:J136"/>
    <mergeCell ref="K132:K136"/>
    <mergeCell ref="A147:A151"/>
    <mergeCell ref="B147:B151"/>
    <mergeCell ref="C147:C151"/>
    <mergeCell ref="I147:I151"/>
    <mergeCell ref="J147:J151"/>
    <mergeCell ref="K147:K151"/>
    <mergeCell ref="A142:A146"/>
    <mergeCell ref="B142:B146"/>
    <mergeCell ref="C142:C146"/>
    <mergeCell ref="I142:I146"/>
    <mergeCell ref="J142:J146"/>
    <mergeCell ref="K142:K146"/>
    <mergeCell ref="A157:A161"/>
    <mergeCell ref="B157:B161"/>
    <mergeCell ref="C157:C161"/>
    <mergeCell ref="I157:I161"/>
    <mergeCell ref="J157:J161"/>
    <mergeCell ref="K157:K161"/>
    <mergeCell ref="A152:A156"/>
    <mergeCell ref="B152:B156"/>
    <mergeCell ref="C152:C156"/>
    <mergeCell ref="I152:I156"/>
    <mergeCell ref="J152:J156"/>
    <mergeCell ref="K152:K156"/>
    <mergeCell ref="A167:A171"/>
    <mergeCell ref="B167:B171"/>
    <mergeCell ref="C167:C171"/>
    <mergeCell ref="I167:I171"/>
    <mergeCell ref="J167:J171"/>
    <mergeCell ref="K167:K171"/>
    <mergeCell ref="B162:B166"/>
    <mergeCell ref="C162:C166"/>
    <mergeCell ref="A162:A166"/>
    <mergeCell ref="I162:I166"/>
    <mergeCell ref="J162:J166"/>
    <mergeCell ref="K162:K166"/>
  </mergeCells>
  <hyperlinks>
    <hyperlink ref="F4" location="_ftn1" display="_ftn1"/>
  </hyperlinks>
  <pageMargins left="0.70866141732283472" right="0.70866141732283472" top="0.74803149606299213" bottom="0.74803149606299213" header="0.31496062992125984" footer="0.31496062992125984"/>
  <pageSetup paperSize="9" scale="56" fitToHeight="4"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K26"/>
  <sheetViews>
    <sheetView zoomScale="80" zoomScaleNormal="80" workbookViewId="0">
      <selection activeCell="L16" sqref="L16"/>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4" t="s">
        <v>17</v>
      </c>
      <c r="J5" s="14" t="s">
        <v>8</v>
      </c>
      <c r="K5" s="47"/>
    </row>
    <row r="6" spans="1:11" s="2" customFormat="1">
      <c r="A6" s="14">
        <v>1</v>
      </c>
      <c r="B6" s="14">
        <v>2</v>
      </c>
      <c r="C6" s="14">
        <v>3</v>
      </c>
      <c r="D6" s="14">
        <v>4</v>
      </c>
      <c r="E6" s="14">
        <v>5</v>
      </c>
      <c r="F6" s="14">
        <v>6</v>
      </c>
      <c r="G6" s="15">
        <v>7</v>
      </c>
      <c r="H6" s="14">
        <v>8</v>
      </c>
      <c r="I6" s="14">
        <v>9</v>
      </c>
      <c r="J6" s="14">
        <v>10</v>
      </c>
      <c r="K6" s="14">
        <v>11</v>
      </c>
    </row>
    <row r="7" spans="1:11" s="2" customFormat="1" ht="11.25" customHeight="1">
      <c r="A7" s="48" t="s">
        <v>249</v>
      </c>
      <c r="B7" s="51" t="s">
        <v>145</v>
      </c>
      <c r="C7" s="51" t="s">
        <v>25</v>
      </c>
      <c r="D7" s="13" t="s">
        <v>15</v>
      </c>
      <c r="E7" s="4">
        <f>E8+E9+E10+E11</f>
        <v>346862.1</v>
      </c>
      <c r="F7" s="4">
        <f>F8+F9+F10+F11</f>
        <v>374516.4</v>
      </c>
      <c r="G7" s="4">
        <f>G8+G9+G10+G11</f>
        <v>202636.1</v>
      </c>
      <c r="H7" s="4">
        <f>H8+H9+H10+H11</f>
        <v>177008.90000000002</v>
      </c>
      <c r="I7" s="45" t="s">
        <v>200</v>
      </c>
      <c r="J7" s="45" t="s">
        <v>200</v>
      </c>
      <c r="K7" s="45" t="s">
        <v>200</v>
      </c>
    </row>
    <row r="8" spans="1:11" s="2" customFormat="1" ht="11.25" customHeight="1">
      <c r="A8" s="49"/>
      <c r="B8" s="52"/>
      <c r="C8" s="52"/>
      <c r="D8" s="13" t="s">
        <v>10</v>
      </c>
      <c r="E8" s="4">
        <f>E13+E18+E23</f>
        <v>116862.09999999999</v>
      </c>
      <c r="F8" s="4">
        <f t="shared" ref="F8:G11" si="0">F13+F18+F23</f>
        <v>114502.3</v>
      </c>
      <c r="G8" s="4">
        <f t="shared" si="0"/>
        <v>67701.5</v>
      </c>
      <c r="H8" s="4">
        <f>H13+H18+H23</f>
        <v>51692.3</v>
      </c>
      <c r="I8" s="46"/>
      <c r="J8" s="46"/>
      <c r="K8" s="81"/>
    </row>
    <row r="9" spans="1:11" s="2" customFormat="1" ht="11.25" customHeight="1">
      <c r="A9" s="49"/>
      <c r="B9" s="52"/>
      <c r="C9" s="52"/>
      <c r="D9" s="13" t="s">
        <v>11</v>
      </c>
      <c r="E9" s="4">
        <f>E14+E19+E24</f>
        <v>230000</v>
      </c>
      <c r="F9" s="4">
        <f t="shared" si="0"/>
        <v>260014.1</v>
      </c>
      <c r="G9" s="4">
        <f t="shared" si="0"/>
        <v>134934.6</v>
      </c>
      <c r="H9" s="4">
        <f>H14+H19+H24</f>
        <v>125316.6</v>
      </c>
      <c r="I9" s="46"/>
      <c r="J9" s="46"/>
      <c r="K9" s="81"/>
    </row>
    <row r="10" spans="1:11" s="2" customFormat="1" ht="11.25" customHeight="1">
      <c r="A10" s="49"/>
      <c r="B10" s="52"/>
      <c r="C10" s="52"/>
      <c r="D10" s="13" t="s">
        <v>12</v>
      </c>
      <c r="E10" s="4">
        <f>E15+E20+E25</f>
        <v>0</v>
      </c>
      <c r="F10" s="3">
        <f t="shared" si="0"/>
        <v>0</v>
      </c>
      <c r="G10" s="3">
        <f t="shared" si="0"/>
        <v>0</v>
      </c>
      <c r="H10" s="4">
        <f>H15+H20+H25</f>
        <v>0</v>
      </c>
      <c r="I10" s="46"/>
      <c r="J10" s="46"/>
      <c r="K10" s="81"/>
    </row>
    <row r="11" spans="1:11" s="2" customFormat="1" ht="15" customHeight="1">
      <c r="A11" s="50"/>
      <c r="B11" s="53"/>
      <c r="C11" s="53"/>
      <c r="D11" s="13" t="s">
        <v>13</v>
      </c>
      <c r="E11" s="4">
        <f>E16+E21+E26</f>
        <v>0</v>
      </c>
      <c r="F11" s="3">
        <f t="shared" si="0"/>
        <v>0</v>
      </c>
      <c r="G11" s="3">
        <f t="shared" si="0"/>
        <v>0</v>
      </c>
      <c r="H11" s="4">
        <f>H16+H21+H26</f>
        <v>0</v>
      </c>
      <c r="I11" s="47"/>
      <c r="J11" s="47"/>
      <c r="K11" s="82"/>
    </row>
    <row r="12" spans="1:11" s="2" customFormat="1" ht="11.25" customHeight="1">
      <c r="A12" s="48" t="s">
        <v>250</v>
      </c>
      <c r="B12" s="51" t="s">
        <v>152</v>
      </c>
      <c r="C12" s="51" t="s">
        <v>25</v>
      </c>
      <c r="D12" s="13" t="s">
        <v>15</v>
      </c>
      <c r="E12" s="4">
        <f>E13+E14+E15+E16</f>
        <v>114890.9</v>
      </c>
      <c r="F12" s="4">
        <f>F13+F14+F15+F16</f>
        <v>112531.1</v>
      </c>
      <c r="G12" s="4">
        <f>G13+G14+G15+G16</f>
        <v>67701.5</v>
      </c>
      <c r="H12" s="4">
        <f>H13+H14+H15+H16</f>
        <v>51692.3</v>
      </c>
      <c r="I12" s="37" t="s">
        <v>478</v>
      </c>
      <c r="J12" s="42" t="s">
        <v>542</v>
      </c>
      <c r="K12" s="45" t="s">
        <v>200</v>
      </c>
    </row>
    <row r="13" spans="1:11" s="2" customFormat="1" ht="11.25" customHeight="1">
      <c r="A13" s="49"/>
      <c r="B13" s="52"/>
      <c r="C13" s="52"/>
      <c r="D13" s="13" t="s">
        <v>10</v>
      </c>
      <c r="E13" s="4">
        <v>114890.9</v>
      </c>
      <c r="F13" s="4">
        <v>112531.1</v>
      </c>
      <c r="G13" s="4">
        <v>67701.5</v>
      </c>
      <c r="H13" s="4">
        <v>51692.3</v>
      </c>
      <c r="I13" s="38"/>
      <c r="J13" s="43"/>
      <c r="K13" s="81"/>
    </row>
    <row r="14" spans="1:11" s="2" customFormat="1" ht="11.25" customHeight="1">
      <c r="A14" s="49"/>
      <c r="B14" s="52"/>
      <c r="C14" s="52"/>
      <c r="D14" s="13" t="s">
        <v>11</v>
      </c>
      <c r="E14" s="4">
        <v>0</v>
      </c>
      <c r="F14" s="3">
        <v>0</v>
      </c>
      <c r="G14" s="3">
        <v>0</v>
      </c>
      <c r="H14" s="4">
        <v>0</v>
      </c>
      <c r="I14" s="38"/>
      <c r="J14" s="43"/>
      <c r="K14" s="81"/>
    </row>
    <row r="15" spans="1:11" s="2" customFormat="1" ht="11.25" customHeight="1">
      <c r="A15" s="49"/>
      <c r="B15" s="52"/>
      <c r="C15" s="52"/>
      <c r="D15" s="13" t="s">
        <v>12</v>
      </c>
      <c r="E15" s="4">
        <v>0</v>
      </c>
      <c r="F15" s="3">
        <v>0</v>
      </c>
      <c r="G15" s="3">
        <v>0</v>
      </c>
      <c r="H15" s="4">
        <v>0</v>
      </c>
      <c r="I15" s="38"/>
      <c r="J15" s="43"/>
      <c r="K15" s="81"/>
    </row>
    <row r="16" spans="1:11" s="2" customFormat="1" ht="89.25" customHeight="1">
      <c r="A16" s="50"/>
      <c r="B16" s="53"/>
      <c r="C16" s="53"/>
      <c r="D16" s="13" t="s">
        <v>13</v>
      </c>
      <c r="E16" s="4">
        <v>0</v>
      </c>
      <c r="F16" s="3">
        <v>0</v>
      </c>
      <c r="G16" s="3">
        <v>0</v>
      </c>
      <c r="H16" s="4">
        <v>0</v>
      </c>
      <c r="I16" s="39"/>
      <c r="J16" s="44"/>
      <c r="K16" s="82"/>
    </row>
    <row r="17" spans="1:11" s="2" customFormat="1" ht="11.25" customHeight="1">
      <c r="A17" s="48" t="s">
        <v>251</v>
      </c>
      <c r="B17" s="51" t="s">
        <v>153</v>
      </c>
      <c r="C17" s="51" t="s">
        <v>25</v>
      </c>
      <c r="D17" s="13" t="s">
        <v>15</v>
      </c>
      <c r="E17" s="4">
        <f>E18+E19+E20+E21</f>
        <v>1971.2</v>
      </c>
      <c r="F17" s="4">
        <f>F18+F19+F20+F21</f>
        <v>1971.2</v>
      </c>
      <c r="G17" s="4">
        <f>G18+G19+G20+G21</f>
        <v>0</v>
      </c>
      <c r="H17" s="4">
        <f>H18+H19+H20+H21</f>
        <v>0</v>
      </c>
      <c r="I17" s="37" t="s">
        <v>479</v>
      </c>
      <c r="J17" s="37" t="s">
        <v>579</v>
      </c>
      <c r="K17" s="45" t="s">
        <v>200</v>
      </c>
    </row>
    <row r="18" spans="1:11" s="2" customFormat="1" ht="11.25" customHeight="1">
      <c r="A18" s="49"/>
      <c r="B18" s="52"/>
      <c r="C18" s="52"/>
      <c r="D18" s="13" t="s">
        <v>10</v>
      </c>
      <c r="E18" s="4">
        <v>1971.2</v>
      </c>
      <c r="F18" s="4">
        <v>1971.2</v>
      </c>
      <c r="G18" s="4">
        <v>0</v>
      </c>
      <c r="H18" s="4">
        <v>0</v>
      </c>
      <c r="I18" s="38"/>
      <c r="J18" s="38"/>
      <c r="K18" s="81"/>
    </row>
    <row r="19" spans="1:11" s="2" customFormat="1" ht="11.25" customHeight="1">
      <c r="A19" s="49"/>
      <c r="B19" s="52"/>
      <c r="C19" s="52"/>
      <c r="D19" s="13" t="s">
        <v>11</v>
      </c>
      <c r="E19" s="4">
        <v>0</v>
      </c>
      <c r="F19" s="4">
        <v>0</v>
      </c>
      <c r="G19" s="4">
        <v>0</v>
      </c>
      <c r="H19" s="4">
        <v>0</v>
      </c>
      <c r="I19" s="38"/>
      <c r="J19" s="38"/>
      <c r="K19" s="81"/>
    </row>
    <row r="20" spans="1:11" s="2" customFormat="1" ht="11.25" customHeight="1">
      <c r="A20" s="49"/>
      <c r="B20" s="52"/>
      <c r="C20" s="52"/>
      <c r="D20" s="13" t="s">
        <v>12</v>
      </c>
      <c r="E20" s="4">
        <v>0</v>
      </c>
      <c r="F20" s="3">
        <v>0</v>
      </c>
      <c r="G20" s="3">
        <v>0</v>
      </c>
      <c r="H20" s="4">
        <v>0</v>
      </c>
      <c r="I20" s="38"/>
      <c r="J20" s="38"/>
      <c r="K20" s="81"/>
    </row>
    <row r="21" spans="1:11" s="2" customFormat="1" ht="135.75" customHeight="1">
      <c r="A21" s="50"/>
      <c r="B21" s="53"/>
      <c r="C21" s="53"/>
      <c r="D21" s="13" t="s">
        <v>13</v>
      </c>
      <c r="E21" s="4">
        <v>0</v>
      </c>
      <c r="F21" s="3">
        <v>0</v>
      </c>
      <c r="G21" s="3">
        <v>0</v>
      </c>
      <c r="H21" s="4">
        <v>0</v>
      </c>
      <c r="I21" s="39"/>
      <c r="J21" s="39"/>
      <c r="K21" s="82"/>
    </row>
    <row r="22" spans="1:11" s="2" customFormat="1" ht="11.25" customHeight="1">
      <c r="A22" s="48" t="s">
        <v>252</v>
      </c>
      <c r="B22" s="51" t="s">
        <v>154</v>
      </c>
      <c r="C22" s="51" t="s">
        <v>25</v>
      </c>
      <c r="D22" s="13" t="s">
        <v>15</v>
      </c>
      <c r="E22" s="4">
        <f>E23+E24+E25+E26</f>
        <v>230000</v>
      </c>
      <c r="F22" s="4">
        <f>F23+F24+F25+F26</f>
        <v>260014.1</v>
      </c>
      <c r="G22" s="4">
        <f>G23+G24+G25+G26</f>
        <v>134934.6</v>
      </c>
      <c r="H22" s="4">
        <f>H23+H24+H25+H26</f>
        <v>125316.6</v>
      </c>
      <c r="I22" s="37" t="s">
        <v>480</v>
      </c>
      <c r="J22" s="42" t="s">
        <v>543</v>
      </c>
      <c r="K22" s="45" t="s">
        <v>200</v>
      </c>
    </row>
    <row r="23" spans="1:11" s="2" customFormat="1" ht="11.25" customHeight="1">
      <c r="A23" s="49"/>
      <c r="B23" s="52"/>
      <c r="C23" s="52"/>
      <c r="D23" s="13" t="s">
        <v>10</v>
      </c>
      <c r="E23" s="4">
        <v>0</v>
      </c>
      <c r="F23" s="3">
        <v>0</v>
      </c>
      <c r="G23" s="3">
        <v>0</v>
      </c>
      <c r="H23" s="4">
        <v>0</v>
      </c>
      <c r="I23" s="38"/>
      <c r="J23" s="43"/>
      <c r="K23" s="81"/>
    </row>
    <row r="24" spans="1:11" s="2" customFormat="1" ht="11.25" customHeight="1">
      <c r="A24" s="49"/>
      <c r="B24" s="52"/>
      <c r="C24" s="52"/>
      <c r="D24" s="13" t="s">
        <v>11</v>
      </c>
      <c r="E24" s="4">
        <v>230000</v>
      </c>
      <c r="F24" s="4">
        <v>260014.1</v>
      </c>
      <c r="G24" s="4">
        <v>134934.6</v>
      </c>
      <c r="H24" s="4">
        <v>125316.6</v>
      </c>
      <c r="I24" s="38"/>
      <c r="J24" s="43"/>
      <c r="K24" s="81"/>
    </row>
    <row r="25" spans="1:11" s="2" customFormat="1" ht="11.25" customHeight="1">
      <c r="A25" s="49"/>
      <c r="B25" s="52"/>
      <c r="C25" s="52"/>
      <c r="D25" s="13" t="s">
        <v>12</v>
      </c>
      <c r="E25" s="4">
        <v>0</v>
      </c>
      <c r="F25" s="3">
        <v>0</v>
      </c>
      <c r="G25" s="3">
        <v>0</v>
      </c>
      <c r="H25" s="4">
        <v>0</v>
      </c>
      <c r="I25" s="38"/>
      <c r="J25" s="43"/>
      <c r="K25" s="81"/>
    </row>
    <row r="26" spans="1:11" s="2" customFormat="1" ht="36.75" customHeight="1">
      <c r="A26" s="50"/>
      <c r="B26" s="53"/>
      <c r="C26" s="53"/>
      <c r="D26" s="13" t="s">
        <v>13</v>
      </c>
      <c r="E26" s="4">
        <v>0</v>
      </c>
      <c r="F26" s="3">
        <v>0</v>
      </c>
      <c r="G26" s="3">
        <v>0</v>
      </c>
      <c r="H26" s="4">
        <v>0</v>
      </c>
      <c r="I26" s="39"/>
      <c r="J26" s="44"/>
      <c r="K26" s="82"/>
    </row>
  </sheetData>
  <mergeCells count="36">
    <mergeCell ref="I4:J4"/>
    <mergeCell ref="K4:K5"/>
    <mergeCell ref="J1:K1"/>
    <mergeCell ref="A2:K2"/>
    <mergeCell ref="A4:A5"/>
    <mergeCell ref="B4:B5"/>
    <mergeCell ref="C4:C5"/>
    <mergeCell ref="D4:D5"/>
    <mergeCell ref="E4:E5"/>
    <mergeCell ref="F4:F5"/>
    <mergeCell ref="G4:G5"/>
    <mergeCell ref="H4:H5"/>
    <mergeCell ref="K12:K16"/>
    <mergeCell ref="A7:A11"/>
    <mergeCell ref="B7:B11"/>
    <mergeCell ref="C7:C11"/>
    <mergeCell ref="I7:I11"/>
    <mergeCell ref="J7:J11"/>
    <mergeCell ref="K7:K11"/>
    <mergeCell ref="A12:A16"/>
    <mergeCell ref="B12:B16"/>
    <mergeCell ref="C12:C16"/>
    <mergeCell ref="I12:I16"/>
    <mergeCell ref="J12:J16"/>
    <mergeCell ref="K22:K26"/>
    <mergeCell ref="A17:A21"/>
    <mergeCell ref="B17:B21"/>
    <mergeCell ref="C17:C21"/>
    <mergeCell ref="I17:I21"/>
    <mergeCell ref="J17:J21"/>
    <mergeCell ref="K17:K21"/>
    <mergeCell ref="A22:A26"/>
    <mergeCell ref="B22:B26"/>
    <mergeCell ref="C22:C26"/>
    <mergeCell ref="I22:I26"/>
    <mergeCell ref="J22:J26"/>
  </mergeCells>
  <hyperlinks>
    <hyperlink ref="F4" location="_ftn1" display="_ftn1"/>
  </hyperlinks>
  <pageMargins left="0.70866141732283472" right="0.70866141732283472" top="0.74803149606299213" bottom="0.74803149606299213" header="0.31496062992125984" footer="0.31496062992125984"/>
  <pageSetup paperSize="9" scale="56" fitToHeight="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K51"/>
  <sheetViews>
    <sheetView tabSelected="1" topLeftCell="A19" zoomScale="80" zoomScaleNormal="80" workbookViewId="0">
      <selection activeCell="J52" sqref="J52"/>
    </sheetView>
  </sheetViews>
  <sheetFormatPr defaultRowHeight="15"/>
  <cols>
    <col min="1" max="1" width="5.28515625" customWidth="1"/>
    <col min="2" max="2" width="24.7109375" customWidth="1"/>
    <col min="3" max="3" width="18.28515625" customWidth="1"/>
    <col min="4" max="4" width="18.85546875" customWidth="1"/>
    <col min="5" max="5" width="13.5703125" customWidth="1"/>
    <col min="6" max="6" width="15" style="6" customWidth="1"/>
    <col min="7" max="7" width="15" style="2" customWidth="1"/>
    <col min="8" max="8" width="12.42578125" style="6" customWidth="1"/>
    <col min="9" max="9" width="36.5703125" customWidth="1"/>
    <col min="10" max="10" width="56.7109375" customWidth="1"/>
    <col min="11" max="11" width="16.28515625" customWidth="1"/>
  </cols>
  <sheetData>
    <row r="1" spans="1:11" s="2" customFormat="1" ht="14.25" customHeight="1">
      <c r="A1" s="9"/>
      <c r="F1" s="6"/>
      <c r="H1" s="6"/>
      <c r="J1" s="63" t="s">
        <v>186</v>
      </c>
      <c r="K1" s="63"/>
    </row>
    <row r="2" spans="1:11" s="2" customFormat="1" ht="18.75" customHeight="1">
      <c r="A2" s="64" t="s">
        <v>587</v>
      </c>
      <c r="B2" s="64"/>
      <c r="C2" s="64"/>
      <c r="D2" s="64"/>
      <c r="E2" s="64"/>
      <c r="F2" s="64"/>
      <c r="G2" s="64"/>
      <c r="H2" s="64"/>
      <c r="I2" s="64"/>
      <c r="J2" s="64"/>
      <c r="K2" s="64"/>
    </row>
    <row r="3" spans="1:11" s="2" customFormat="1" ht="13.5" customHeight="1">
      <c r="A3" s="5"/>
      <c r="F3" s="6"/>
      <c r="H3" s="6"/>
    </row>
    <row r="4" spans="1:11" s="2" customFormat="1" ht="14.25" customHeight="1">
      <c r="A4" s="66" t="s">
        <v>0</v>
      </c>
      <c r="B4" s="66" t="s">
        <v>1</v>
      </c>
      <c r="C4" s="66" t="s">
        <v>2</v>
      </c>
      <c r="D4" s="66" t="s">
        <v>3</v>
      </c>
      <c r="E4" s="66" t="s">
        <v>4</v>
      </c>
      <c r="F4" s="66" t="s">
        <v>5</v>
      </c>
      <c r="G4" s="67" t="s">
        <v>19</v>
      </c>
      <c r="H4" s="66" t="s">
        <v>6</v>
      </c>
      <c r="I4" s="66" t="s">
        <v>7</v>
      </c>
      <c r="J4" s="66"/>
      <c r="K4" s="45" t="s">
        <v>207</v>
      </c>
    </row>
    <row r="5" spans="1:11" s="2" customFormat="1" ht="50.25" customHeight="1">
      <c r="A5" s="66"/>
      <c r="B5" s="66"/>
      <c r="C5" s="66"/>
      <c r="D5" s="66"/>
      <c r="E5" s="66"/>
      <c r="F5" s="66"/>
      <c r="G5" s="67"/>
      <c r="H5" s="66"/>
      <c r="I5" s="14" t="s">
        <v>17</v>
      </c>
      <c r="J5" s="14" t="s">
        <v>8</v>
      </c>
      <c r="K5" s="47"/>
    </row>
    <row r="6" spans="1:11" s="2" customFormat="1">
      <c r="A6" s="14">
        <v>1</v>
      </c>
      <c r="B6" s="14">
        <v>2</v>
      </c>
      <c r="C6" s="14">
        <v>3</v>
      </c>
      <c r="D6" s="14">
        <v>4</v>
      </c>
      <c r="E6" s="14">
        <v>5</v>
      </c>
      <c r="F6" s="14">
        <v>6</v>
      </c>
      <c r="G6" s="15">
        <v>7</v>
      </c>
      <c r="H6" s="14">
        <v>8</v>
      </c>
      <c r="I6" s="14">
        <v>9</v>
      </c>
      <c r="J6" s="14">
        <v>10</v>
      </c>
      <c r="K6" s="14">
        <v>11</v>
      </c>
    </row>
    <row r="7" spans="1:11" s="2" customFormat="1" ht="11.25" customHeight="1">
      <c r="A7" s="48" t="s">
        <v>364</v>
      </c>
      <c r="B7" s="51" t="s">
        <v>146</v>
      </c>
      <c r="C7" s="51" t="s">
        <v>25</v>
      </c>
      <c r="D7" s="13" t="s">
        <v>15</v>
      </c>
      <c r="E7" s="4">
        <f>E8+E9+E10+E11</f>
        <v>42534.3</v>
      </c>
      <c r="F7" s="4">
        <f>F8+F9+F10+F11</f>
        <v>42534.400000000001</v>
      </c>
      <c r="G7" s="4">
        <f>G8+G9+G10+G11</f>
        <v>0</v>
      </c>
      <c r="H7" s="4">
        <f>H8+H9+H10+H11</f>
        <v>0</v>
      </c>
      <c r="I7" s="45" t="s">
        <v>200</v>
      </c>
      <c r="J7" s="45" t="s">
        <v>200</v>
      </c>
      <c r="K7" s="45" t="s">
        <v>200</v>
      </c>
    </row>
    <row r="8" spans="1:11" s="2" customFormat="1" ht="11.25" customHeight="1">
      <c r="A8" s="49"/>
      <c r="B8" s="52"/>
      <c r="C8" s="52"/>
      <c r="D8" s="13" t="s">
        <v>10</v>
      </c>
      <c r="E8" s="4">
        <f>E13+E18+E23+E28+E33+E38+E43+E48</f>
        <v>42109</v>
      </c>
      <c r="F8" s="4">
        <f t="shared" ref="F8:H8" si="0">F13+F18+F23+F28+F33+F38+F43+F48</f>
        <v>42109</v>
      </c>
      <c r="G8" s="4">
        <f t="shared" si="0"/>
        <v>0</v>
      </c>
      <c r="H8" s="4">
        <f t="shared" si="0"/>
        <v>0</v>
      </c>
      <c r="I8" s="46"/>
      <c r="J8" s="46"/>
      <c r="K8" s="81"/>
    </row>
    <row r="9" spans="1:11" s="2" customFormat="1" ht="11.25" customHeight="1">
      <c r="A9" s="49"/>
      <c r="B9" s="52"/>
      <c r="C9" s="52"/>
      <c r="D9" s="13" t="s">
        <v>11</v>
      </c>
      <c r="E9" s="4">
        <f t="shared" ref="E9:H9" si="1">E14+E19+E24+E29+E34+E39+E44+E49</f>
        <v>425.3</v>
      </c>
      <c r="F9" s="4">
        <f t="shared" si="1"/>
        <v>425.4</v>
      </c>
      <c r="G9" s="4">
        <f t="shared" si="1"/>
        <v>0</v>
      </c>
      <c r="H9" s="4">
        <f t="shared" si="1"/>
        <v>0</v>
      </c>
      <c r="I9" s="46"/>
      <c r="J9" s="46"/>
      <c r="K9" s="81"/>
    </row>
    <row r="10" spans="1:11" s="2" customFormat="1" ht="11.25" customHeight="1">
      <c r="A10" s="49"/>
      <c r="B10" s="52"/>
      <c r="C10" s="52"/>
      <c r="D10" s="13" t="s">
        <v>12</v>
      </c>
      <c r="E10" s="4">
        <f t="shared" ref="E10:H10" si="2">E15+E20+E25+E30+E35+E40+E45+E50</f>
        <v>0</v>
      </c>
      <c r="F10" s="4">
        <f t="shared" si="2"/>
        <v>0</v>
      </c>
      <c r="G10" s="4">
        <f t="shared" si="2"/>
        <v>0</v>
      </c>
      <c r="H10" s="4">
        <f t="shared" si="2"/>
        <v>0</v>
      </c>
      <c r="I10" s="46"/>
      <c r="J10" s="46"/>
      <c r="K10" s="81"/>
    </row>
    <row r="11" spans="1:11" s="2" customFormat="1" ht="21.75" customHeight="1">
      <c r="A11" s="50"/>
      <c r="B11" s="53"/>
      <c r="C11" s="53"/>
      <c r="D11" s="13" t="s">
        <v>13</v>
      </c>
      <c r="E11" s="4">
        <f t="shared" ref="E11:H11" si="3">E16+E21+E26+E31+E36+E41+E46+E51</f>
        <v>0</v>
      </c>
      <c r="F11" s="4">
        <f t="shared" si="3"/>
        <v>0</v>
      </c>
      <c r="G11" s="4">
        <f t="shared" si="3"/>
        <v>0</v>
      </c>
      <c r="H11" s="4">
        <f t="shared" si="3"/>
        <v>0</v>
      </c>
      <c r="I11" s="47"/>
      <c r="J11" s="47"/>
      <c r="K11" s="82"/>
    </row>
    <row r="12" spans="1:11" s="2" customFormat="1" ht="11.25" customHeight="1">
      <c r="A12" s="48" t="s">
        <v>363</v>
      </c>
      <c r="B12" s="51" t="s">
        <v>155</v>
      </c>
      <c r="C12" s="51" t="s">
        <v>25</v>
      </c>
      <c r="D12" s="13" t="s">
        <v>15</v>
      </c>
      <c r="E12" s="4">
        <f>E13+E14+E15+E16</f>
        <v>0</v>
      </c>
      <c r="F12" s="4">
        <f>F13+F14+F15+F16</f>
        <v>0</v>
      </c>
      <c r="G12" s="4">
        <f>G13+G14+G15+G16</f>
        <v>0</v>
      </c>
      <c r="H12" s="4">
        <f>H13+H14+H15+H16</f>
        <v>0</v>
      </c>
      <c r="I12" s="37" t="s">
        <v>483</v>
      </c>
      <c r="J12" s="37" t="s">
        <v>583</v>
      </c>
      <c r="K12" s="45" t="s">
        <v>200</v>
      </c>
    </row>
    <row r="13" spans="1:11" s="2" customFormat="1" ht="11.25" customHeight="1">
      <c r="A13" s="49"/>
      <c r="B13" s="52"/>
      <c r="C13" s="52"/>
      <c r="D13" s="13" t="s">
        <v>10</v>
      </c>
      <c r="E13" s="4">
        <v>0</v>
      </c>
      <c r="F13" s="4">
        <v>0</v>
      </c>
      <c r="G13" s="4">
        <v>0</v>
      </c>
      <c r="H13" s="4">
        <v>0</v>
      </c>
      <c r="I13" s="38"/>
      <c r="J13" s="38"/>
      <c r="K13" s="81"/>
    </row>
    <row r="14" spans="1:11" s="2" customFormat="1" ht="11.25" customHeight="1">
      <c r="A14" s="49"/>
      <c r="B14" s="52"/>
      <c r="C14" s="52"/>
      <c r="D14" s="13" t="s">
        <v>11</v>
      </c>
      <c r="E14" s="4">
        <v>0</v>
      </c>
      <c r="F14" s="4">
        <v>0</v>
      </c>
      <c r="G14" s="4">
        <v>0</v>
      </c>
      <c r="H14" s="4">
        <v>0</v>
      </c>
      <c r="I14" s="38"/>
      <c r="J14" s="38"/>
      <c r="K14" s="81"/>
    </row>
    <row r="15" spans="1:11" s="2" customFormat="1" ht="11.25" customHeight="1">
      <c r="A15" s="49"/>
      <c r="B15" s="52"/>
      <c r="C15" s="52"/>
      <c r="D15" s="13" t="s">
        <v>12</v>
      </c>
      <c r="E15" s="4">
        <v>0</v>
      </c>
      <c r="F15" s="4">
        <v>0</v>
      </c>
      <c r="G15" s="4">
        <v>0</v>
      </c>
      <c r="H15" s="4">
        <v>0</v>
      </c>
      <c r="I15" s="38"/>
      <c r="J15" s="38"/>
      <c r="K15" s="81"/>
    </row>
    <row r="16" spans="1:11" s="2" customFormat="1" ht="58.5" customHeight="1">
      <c r="A16" s="50"/>
      <c r="B16" s="53"/>
      <c r="C16" s="53"/>
      <c r="D16" s="13" t="s">
        <v>13</v>
      </c>
      <c r="E16" s="4">
        <v>0</v>
      </c>
      <c r="F16" s="4">
        <v>0</v>
      </c>
      <c r="G16" s="4">
        <v>0</v>
      </c>
      <c r="H16" s="4">
        <v>0</v>
      </c>
      <c r="I16" s="39"/>
      <c r="J16" s="39"/>
      <c r="K16" s="82"/>
    </row>
    <row r="17" spans="1:11" s="2" customFormat="1" ht="11.25" customHeight="1">
      <c r="A17" s="48" t="s">
        <v>253</v>
      </c>
      <c r="B17" s="51" t="s">
        <v>156</v>
      </c>
      <c r="C17" s="51" t="s">
        <v>25</v>
      </c>
      <c r="D17" s="13" t="s">
        <v>15</v>
      </c>
      <c r="E17" s="4">
        <f>E18+E19+E20+E21</f>
        <v>0</v>
      </c>
      <c r="F17" s="4">
        <f>F18+F19+F20+F21</f>
        <v>0</v>
      </c>
      <c r="G17" s="4">
        <f>G18+G19+G20+G21</f>
        <v>0</v>
      </c>
      <c r="H17" s="4">
        <f>H18+H19+H20+H21</f>
        <v>0</v>
      </c>
      <c r="I17" s="37" t="s">
        <v>481</v>
      </c>
      <c r="J17" s="37" t="s">
        <v>584</v>
      </c>
      <c r="K17" s="45" t="s">
        <v>200</v>
      </c>
    </row>
    <row r="18" spans="1:11" s="2" customFormat="1" ht="11.25" customHeight="1">
      <c r="A18" s="49"/>
      <c r="B18" s="52"/>
      <c r="C18" s="52"/>
      <c r="D18" s="13" t="s">
        <v>10</v>
      </c>
      <c r="E18" s="4">
        <v>0</v>
      </c>
      <c r="F18" s="4">
        <v>0</v>
      </c>
      <c r="G18" s="4">
        <v>0</v>
      </c>
      <c r="H18" s="4">
        <v>0</v>
      </c>
      <c r="I18" s="38"/>
      <c r="J18" s="38"/>
      <c r="K18" s="81"/>
    </row>
    <row r="19" spans="1:11" s="2" customFormat="1" ht="11.25" customHeight="1">
      <c r="A19" s="49"/>
      <c r="B19" s="52"/>
      <c r="C19" s="52"/>
      <c r="D19" s="13" t="s">
        <v>11</v>
      </c>
      <c r="E19" s="4">
        <v>0</v>
      </c>
      <c r="F19" s="4">
        <v>0</v>
      </c>
      <c r="G19" s="4">
        <v>0</v>
      </c>
      <c r="H19" s="4">
        <v>0</v>
      </c>
      <c r="I19" s="38"/>
      <c r="J19" s="38"/>
      <c r="K19" s="81"/>
    </row>
    <row r="20" spans="1:11" s="2" customFormat="1" ht="11.25" customHeight="1">
      <c r="A20" s="49"/>
      <c r="B20" s="52"/>
      <c r="C20" s="52"/>
      <c r="D20" s="13" t="s">
        <v>12</v>
      </c>
      <c r="E20" s="4">
        <v>0</v>
      </c>
      <c r="F20" s="4">
        <v>0</v>
      </c>
      <c r="G20" s="4">
        <v>0</v>
      </c>
      <c r="H20" s="4">
        <v>0</v>
      </c>
      <c r="I20" s="38"/>
      <c r="J20" s="38"/>
      <c r="K20" s="81"/>
    </row>
    <row r="21" spans="1:11" s="2" customFormat="1" ht="35.25" customHeight="1">
      <c r="A21" s="50"/>
      <c r="B21" s="53"/>
      <c r="C21" s="53"/>
      <c r="D21" s="13" t="s">
        <v>13</v>
      </c>
      <c r="E21" s="4">
        <v>0</v>
      </c>
      <c r="F21" s="4">
        <v>0</v>
      </c>
      <c r="G21" s="4">
        <v>0</v>
      </c>
      <c r="H21" s="4">
        <v>0</v>
      </c>
      <c r="I21" s="39"/>
      <c r="J21" s="39"/>
      <c r="K21" s="82"/>
    </row>
    <row r="22" spans="1:11" s="2" customFormat="1" ht="11.25" customHeight="1">
      <c r="A22" s="48" t="s">
        <v>254</v>
      </c>
      <c r="B22" s="51" t="s">
        <v>157</v>
      </c>
      <c r="C22" s="51" t="s">
        <v>25</v>
      </c>
      <c r="D22" s="13" t="s">
        <v>15</v>
      </c>
      <c r="E22" s="4">
        <f>E23+E24+E25+E26</f>
        <v>0</v>
      </c>
      <c r="F22" s="4">
        <f>F23+F24+F25+F26</f>
        <v>0</v>
      </c>
      <c r="G22" s="4">
        <f>G23+G24+G25+G26</f>
        <v>0</v>
      </c>
      <c r="H22" s="4">
        <f>H23+H24+H25+H26</f>
        <v>0</v>
      </c>
      <c r="I22" s="45" t="s">
        <v>200</v>
      </c>
      <c r="J22" s="37" t="s">
        <v>380</v>
      </c>
      <c r="K22" s="45" t="s">
        <v>200</v>
      </c>
    </row>
    <row r="23" spans="1:11" s="2" customFormat="1" ht="11.25" customHeight="1">
      <c r="A23" s="49"/>
      <c r="B23" s="52"/>
      <c r="C23" s="52"/>
      <c r="D23" s="13" t="s">
        <v>10</v>
      </c>
      <c r="E23" s="4">
        <v>0</v>
      </c>
      <c r="F23" s="4">
        <v>0</v>
      </c>
      <c r="G23" s="4">
        <v>0</v>
      </c>
      <c r="H23" s="4">
        <v>0</v>
      </c>
      <c r="I23" s="46"/>
      <c r="J23" s="38"/>
      <c r="K23" s="81"/>
    </row>
    <row r="24" spans="1:11" s="2" customFormat="1" ht="11.25" customHeight="1">
      <c r="A24" s="49"/>
      <c r="B24" s="52"/>
      <c r="C24" s="52"/>
      <c r="D24" s="13" t="s">
        <v>11</v>
      </c>
      <c r="E24" s="4">
        <v>0</v>
      </c>
      <c r="F24" s="4">
        <v>0</v>
      </c>
      <c r="G24" s="4">
        <v>0</v>
      </c>
      <c r="H24" s="4">
        <v>0</v>
      </c>
      <c r="I24" s="46"/>
      <c r="J24" s="38"/>
      <c r="K24" s="81"/>
    </row>
    <row r="25" spans="1:11" s="2" customFormat="1" ht="11.25" customHeight="1">
      <c r="A25" s="49"/>
      <c r="B25" s="52"/>
      <c r="C25" s="52"/>
      <c r="D25" s="13" t="s">
        <v>12</v>
      </c>
      <c r="E25" s="4">
        <v>0</v>
      </c>
      <c r="F25" s="4">
        <v>0</v>
      </c>
      <c r="G25" s="4">
        <v>0</v>
      </c>
      <c r="H25" s="4">
        <v>0</v>
      </c>
      <c r="I25" s="46"/>
      <c r="J25" s="38"/>
      <c r="K25" s="81"/>
    </row>
    <row r="26" spans="1:11" s="2" customFormat="1" ht="14.25" customHeight="1">
      <c r="A26" s="50"/>
      <c r="B26" s="53"/>
      <c r="C26" s="53"/>
      <c r="D26" s="13" t="s">
        <v>13</v>
      </c>
      <c r="E26" s="4">
        <v>0</v>
      </c>
      <c r="F26" s="4">
        <v>0</v>
      </c>
      <c r="G26" s="4">
        <v>0</v>
      </c>
      <c r="H26" s="4">
        <v>0</v>
      </c>
      <c r="I26" s="47"/>
      <c r="J26" s="39"/>
      <c r="K26" s="82"/>
    </row>
    <row r="27" spans="1:11" s="2" customFormat="1" ht="11.25" customHeight="1">
      <c r="A27" s="48" t="s">
        <v>255</v>
      </c>
      <c r="B27" s="51" t="s">
        <v>159</v>
      </c>
      <c r="C27" s="51" t="s">
        <v>25</v>
      </c>
      <c r="D27" s="13" t="s">
        <v>15</v>
      </c>
      <c r="E27" s="4">
        <f>E28+E29+E30+E31</f>
        <v>0</v>
      </c>
      <c r="F27" s="4">
        <f>F28+F29+F30+F31</f>
        <v>0</v>
      </c>
      <c r="G27" s="4">
        <f>G28+G29+G30+G31</f>
        <v>0</v>
      </c>
      <c r="H27" s="4">
        <f>H28+H29+H30+H31</f>
        <v>0</v>
      </c>
      <c r="I27" s="37" t="s">
        <v>482</v>
      </c>
      <c r="J27" s="37" t="s">
        <v>205</v>
      </c>
      <c r="K27" s="45" t="s">
        <v>200</v>
      </c>
    </row>
    <row r="28" spans="1:11" s="2" customFormat="1" ht="11.25" customHeight="1">
      <c r="A28" s="49"/>
      <c r="B28" s="52"/>
      <c r="C28" s="52"/>
      <c r="D28" s="13" t="s">
        <v>10</v>
      </c>
      <c r="E28" s="4">
        <v>0</v>
      </c>
      <c r="F28" s="4">
        <v>0</v>
      </c>
      <c r="G28" s="4">
        <v>0</v>
      </c>
      <c r="H28" s="4">
        <v>0</v>
      </c>
      <c r="I28" s="38"/>
      <c r="J28" s="38"/>
      <c r="K28" s="81"/>
    </row>
    <row r="29" spans="1:11" s="2" customFormat="1" ht="11.25" customHeight="1">
      <c r="A29" s="49"/>
      <c r="B29" s="52"/>
      <c r="C29" s="52"/>
      <c r="D29" s="13" t="s">
        <v>11</v>
      </c>
      <c r="E29" s="4">
        <v>0</v>
      </c>
      <c r="F29" s="4">
        <v>0</v>
      </c>
      <c r="G29" s="4">
        <v>0</v>
      </c>
      <c r="H29" s="4">
        <v>0</v>
      </c>
      <c r="I29" s="38"/>
      <c r="J29" s="38"/>
      <c r="K29" s="81"/>
    </row>
    <row r="30" spans="1:11" s="2" customFormat="1" ht="11.25" customHeight="1">
      <c r="A30" s="49"/>
      <c r="B30" s="52"/>
      <c r="C30" s="52"/>
      <c r="D30" s="13" t="s">
        <v>12</v>
      </c>
      <c r="E30" s="4">
        <v>0</v>
      </c>
      <c r="F30" s="4">
        <v>0</v>
      </c>
      <c r="G30" s="4">
        <v>0</v>
      </c>
      <c r="H30" s="4">
        <v>0</v>
      </c>
      <c r="I30" s="38"/>
      <c r="J30" s="38"/>
      <c r="K30" s="81"/>
    </row>
    <row r="31" spans="1:11" s="2" customFormat="1" ht="12.75" customHeight="1">
      <c r="A31" s="50"/>
      <c r="B31" s="53"/>
      <c r="C31" s="53"/>
      <c r="D31" s="13" t="s">
        <v>13</v>
      </c>
      <c r="E31" s="4">
        <v>0</v>
      </c>
      <c r="F31" s="4">
        <v>0</v>
      </c>
      <c r="G31" s="4">
        <v>0</v>
      </c>
      <c r="H31" s="4">
        <v>0</v>
      </c>
      <c r="I31" s="39"/>
      <c r="J31" s="39"/>
      <c r="K31" s="82"/>
    </row>
    <row r="32" spans="1:11" s="2" customFormat="1" ht="11.25" customHeight="1">
      <c r="A32" s="48" t="s">
        <v>256</v>
      </c>
      <c r="B32" s="51" t="s">
        <v>160</v>
      </c>
      <c r="C32" s="51" t="s">
        <v>25</v>
      </c>
      <c r="D32" s="13" t="s">
        <v>15</v>
      </c>
      <c r="E32" s="4">
        <f>E33+E34+E35+E36</f>
        <v>0</v>
      </c>
      <c r="F32" s="4">
        <f>F33+F34+F35+F36</f>
        <v>0</v>
      </c>
      <c r="G32" s="4">
        <f>G33+G34+G35+G36</f>
        <v>0</v>
      </c>
      <c r="H32" s="4">
        <f>H33+H34+H35+H36</f>
        <v>0</v>
      </c>
      <c r="I32" s="37" t="s">
        <v>483</v>
      </c>
      <c r="J32" s="37" t="s">
        <v>385</v>
      </c>
      <c r="K32" s="45" t="s">
        <v>200</v>
      </c>
    </row>
    <row r="33" spans="1:11" s="2" customFormat="1" ht="11.25" customHeight="1">
      <c r="A33" s="49"/>
      <c r="B33" s="52"/>
      <c r="C33" s="52"/>
      <c r="D33" s="13" t="s">
        <v>10</v>
      </c>
      <c r="E33" s="4">
        <v>0</v>
      </c>
      <c r="F33" s="4">
        <v>0</v>
      </c>
      <c r="G33" s="4">
        <v>0</v>
      </c>
      <c r="H33" s="4">
        <v>0</v>
      </c>
      <c r="I33" s="38"/>
      <c r="J33" s="38"/>
      <c r="K33" s="81"/>
    </row>
    <row r="34" spans="1:11" s="2" customFormat="1" ht="11.25" customHeight="1">
      <c r="A34" s="49"/>
      <c r="B34" s="52"/>
      <c r="C34" s="52"/>
      <c r="D34" s="13" t="s">
        <v>11</v>
      </c>
      <c r="E34" s="4">
        <v>0</v>
      </c>
      <c r="F34" s="4">
        <v>0</v>
      </c>
      <c r="G34" s="4">
        <v>0</v>
      </c>
      <c r="H34" s="4">
        <v>0</v>
      </c>
      <c r="I34" s="38"/>
      <c r="J34" s="38"/>
      <c r="K34" s="81"/>
    </row>
    <row r="35" spans="1:11" s="2" customFormat="1" ht="11.25" customHeight="1">
      <c r="A35" s="49"/>
      <c r="B35" s="52"/>
      <c r="C35" s="52"/>
      <c r="D35" s="13" t="s">
        <v>12</v>
      </c>
      <c r="E35" s="4">
        <v>0</v>
      </c>
      <c r="F35" s="4">
        <v>0</v>
      </c>
      <c r="G35" s="4">
        <v>0</v>
      </c>
      <c r="H35" s="4">
        <v>0</v>
      </c>
      <c r="I35" s="38"/>
      <c r="J35" s="38"/>
      <c r="K35" s="81"/>
    </row>
    <row r="36" spans="1:11" s="2" customFormat="1" ht="34.5" customHeight="1">
      <c r="A36" s="50"/>
      <c r="B36" s="53"/>
      <c r="C36" s="53"/>
      <c r="D36" s="13" t="s">
        <v>13</v>
      </c>
      <c r="E36" s="4">
        <v>0</v>
      </c>
      <c r="F36" s="4">
        <v>0</v>
      </c>
      <c r="G36" s="4">
        <v>0</v>
      </c>
      <c r="H36" s="4">
        <v>0</v>
      </c>
      <c r="I36" s="39"/>
      <c r="J36" s="39"/>
      <c r="K36" s="82"/>
    </row>
    <row r="37" spans="1:11" s="2" customFormat="1" ht="11.25" customHeight="1">
      <c r="A37" s="48" t="s">
        <v>257</v>
      </c>
      <c r="B37" s="51" t="s">
        <v>161</v>
      </c>
      <c r="C37" s="51" t="s">
        <v>25</v>
      </c>
      <c r="D37" s="13" t="s">
        <v>15</v>
      </c>
      <c r="E37" s="4">
        <f>E38+E39+E40+E41</f>
        <v>0</v>
      </c>
      <c r="F37" s="4">
        <f>F38+F39+F40+F41</f>
        <v>0</v>
      </c>
      <c r="G37" s="4">
        <f>G38+G39+G40+G41</f>
        <v>0</v>
      </c>
      <c r="H37" s="4">
        <f>H38+H39+H40+H41</f>
        <v>0</v>
      </c>
      <c r="I37" s="37" t="s">
        <v>182</v>
      </c>
      <c r="J37" s="37" t="s">
        <v>211</v>
      </c>
      <c r="K37" s="45" t="s">
        <v>200</v>
      </c>
    </row>
    <row r="38" spans="1:11" s="2" customFormat="1" ht="11.25" customHeight="1">
      <c r="A38" s="49"/>
      <c r="B38" s="52"/>
      <c r="C38" s="52"/>
      <c r="D38" s="13" t="s">
        <v>10</v>
      </c>
      <c r="E38" s="4">
        <v>0</v>
      </c>
      <c r="F38" s="4">
        <v>0</v>
      </c>
      <c r="G38" s="4">
        <v>0</v>
      </c>
      <c r="H38" s="4">
        <v>0</v>
      </c>
      <c r="I38" s="38"/>
      <c r="J38" s="38"/>
      <c r="K38" s="81"/>
    </row>
    <row r="39" spans="1:11" s="2" customFormat="1" ht="11.25" customHeight="1">
      <c r="A39" s="49"/>
      <c r="B39" s="52"/>
      <c r="C39" s="52"/>
      <c r="D39" s="13" t="s">
        <v>11</v>
      </c>
      <c r="E39" s="4">
        <v>0</v>
      </c>
      <c r="F39" s="4">
        <v>0</v>
      </c>
      <c r="G39" s="4">
        <v>0</v>
      </c>
      <c r="H39" s="4">
        <v>0</v>
      </c>
      <c r="I39" s="38"/>
      <c r="J39" s="38"/>
      <c r="K39" s="81"/>
    </row>
    <row r="40" spans="1:11" s="2" customFormat="1" ht="11.25" customHeight="1">
      <c r="A40" s="49"/>
      <c r="B40" s="52"/>
      <c r="C40" s="52"/>
      <c r="D40" s="13" t="s">
        <v>12</v>
      </c>
      <c r="E40" s="4">
        <v>0</v>
      </c>
      <c r="F40" s="4">
        <v>0</v>
      </c>
      <c r="G40" s="4">
        <v>0</v>
      </c>
      <c r="H40" s="4">
        <v>0</v>
      </c>
      <c r="I40" s="38"/>
      <c r="J40" s="38"/>
      <c r="K40" s="81"/>
    </row>
    <row r="41" spans="1:11" s="2" customFormat="1" ht="22.5" customHeight="1">
      <c r="A41" s="50"/>
      <c r="B41" s="53"/>
      <c r="C41" s="53"/>
      <c r="D41" s="13" t="s">
        <v>13</v>
      </c>
      <c r="E41" s="4">
        <v>0</v>
      </c>
      <c r="F41" s="4">
        <v>0</v>
      </c>
      <c r="G41" s="4">
        <v>0</v>
      </c>
      <c r="H41" s="4">
        <v>0</v>
      </c>
      <c r="I41" s="39"/>
      <c r="J41" s="39"/>
      <c r="K41" s="82"/>
    </row>
    <row r="42" spans="1:11">
      <c r="A42" s="48" t="s">
        <v>413</v>
      </c>
      <c r="B42" s="51" t="s">
        <v>415</v>
      </c>
      <c r="C42" s="51" t="s">
        <v>25</v>
      </c>
      <c r="D42" s="26" t="s">
        <v>15</v>
      </c>
      <c r="E42" s="4">
        <f>E43+E44+E45+E46</f>
        <v>0</v>
      </c>
      <c r="F42" s="4">
        <f t="shared" ref="F42:H42" si="4">F43+F44+F45+F46</f>
        <v>0</v>
      </c>
      <c r="G42" s="4">
        <f t="shared" si="4"/>
        <v>0</v>
      </c>
      <c r="H42" s="4">
        <f t="shared" si="4"/>
        <v>0</v>
      </c>
      <c r="I42" s="37" t="s">
        <v>484</v>
      </c>
      <c r="J42" s="37" t="s">
        <v>585</v>
      </c>
      <c r="K42" s="45" t="s">
        <v>200</v>
      </c>
    </row>
    <row r="43" spans="1:11">
      <c r="A43" s="49"/>
      <c r="B43" s="52"/>
      <c r="C43" s="52"/>
      <c r="D43" s="26" t="s">
        <v>10</v>
      </c>
      <c r="E43" s="4">
        <v>0</v>
      </c>
      <c r="F43" s="4">
        <v>0</v>
      </c>
      <c r="G43" s="4">
        <v>0</v>
      </c>
      <c r="H43" s="4">
        <v>0</v>
      </c>
      <c r="I43" s="38"/>
      <c r="J43" s="38"/>
      <c r="K43" s="81"/>
    </row>
    <row r="44" spans="1:11">
      <c r="A44" s="49"/>
      <c r="B44" s="52"/>
      <c r="C44" s="52"/>
      <c r="D44" s="26" t="s">
        <v>11</v>
      </c>
      <c r="E44" s="4">
        <v>0</v>
      </c>
      <c r="F44" s="4">
        <v>0</v>
      </c>
      <c r="G44" s="4">
        <v>0</v>
      </c>
      <c r="H44" s="4">
        <v>0</v>
      </c>
      <c r="I44" s="38"/>
      <c r="J44" s="38"/>
      <c r="K44" s="81"/>
    </row>
    <row r="45" spans="1:11">
      <c r="A45" s="49"/>
      <c r="B45" s="52"/>
      <c r="C45" s="52"/>
      <c r="D45" s="26" t="s">
        <v>12</v>
      </c>
      <c r="E45" s="4">
        <v>0</v>
      </c>
      <c r="F45" s="4">
        <v>0</v>
      </c>
      <c r="G45" s="4">
        <v>0</v>
      </c>
      <c r="H45" s="4">
        <v>0</v>
      </c>
      <c r="I45" s="38"/>
      <c r="J45" s="38"/>
      <c r="K45" s="81"/>
    </row>
    <row r="46" spans="1:11" ht="84" customHeight="1">
      <c r="A46" s="50"/>
      <c r="B46" s="53"/>
      <c r="C46" s="53"/>
      <c r="D46" s="26" t="s">
        <v>13</v>
      </c>
      <c r="E46" s="4">
        <v>0</v>
      </c>
      <c r="F46" s="4">
        <v>0</v>
      </c>
      <c r="G46" s="4">
        <v>0</v>
      </c>
      <c r="H46" s="4">
        <v>0</v>
      </c>
      <c r="I46" s="39"/>
      <c r="J46" s="39"/>
      <c r="K46" s="82"/>
    </row>
    <row r="47" spans="1:11">
      <c r="A47" s="48" t="s">
        <v>414</v>
      </c>
      <c r="B47" s="51" t="s">
        <v>416</v>
      </c>
      <c r="C47" s="51" t="s">
        <v>25</v>
      </c>
      <c r="D47" s="26" t="s">
        <v>15</v>
      </c>
      <c r="E47" s="4">
        <f>E48+E49+E50+E51</f>
        <v>42534.3</v>
      </c>
      <c r="F47" s="4">
        <f t="shared" ref="F47:H47" si="5">F48+F49+F50+F51</f>
        <v>42534.400000000001</v>
      </c>
      <c r="G47" s="4">
        <f t="shared" si="5"/>
        <v>0</v>
      </c>
      <c r="H47" s="4">
        <f t="shared" si="5"/>
        <v>0</v>
      </c>
      <c r="I47" s="37" t="s">
        <v>485</v>
      </c>
      <c r="J47" s="42" t="s">
        <v>586</v>
      </c>
      <c r="K47" s="45" t="s">
        <v>200</v>
      </c>
    </row>
    <row r="48" spans="1:11">
      <c r="A48" s="49"/>
      <c r="B48" s="52"/>
      <c r="C48" s="52"/>
      <c r="D48" s="26" t="s">
        <v>10</v>
      </c>
      <c r="E48" s="4">
        <v>42109</v>
      </c>
      <c r="F48" s="4">
        <v>42109</v>
      </c>
      <c r="G48" s="4">
        <v>0</v>
      </c>
      <c r="H48" s="4">
        <v>0</v>
      </c>
      <c r="I48" s="38"/>
      <c r="J48" s="43"/>
      <c r="K48" s="81"/>
    </row>
    <row r="49" spans="1:11">
      <c r="A49" s="49"/>
      <c r="B49" s="52"/>
      <c r="C49" s="52"/>
      <c r="D49" s="26" t="s">
        <v>11</v>
      </c>
      <c r="E49" s="4">
        <v>425.3</v>
      </c>
      <c r="F49" s="4">
        <v>425.4</v>
      </c>
      <c r="G49" s="4">
        <v>0</v>
      </c>
      <c r="H49" s="4">
        <v>0</v>
      </c>
      <c r="I49" s="38"/>
      <c r="J49" s="43"/>
      <c r="K49" s="81"/>
    </row>
    <row r="50" spans="1:11">
      <c r="A50" s="49"/>
      <c r="B50" s="52"/>
      <c r="C50" s="52"/>
      <c r="D50" s="26" t="s">
        <v>12</v>
      </c>
      <c r="E50" s="4">
        <v>0</v>
      </c>
      <c r="F50" s="4">
        <v>0</v>
      </c>
      <c r="G50" s="4">
        <v>0</v>
      </c>
      <c r="H50" s="4">
        <v>0</v>
      </c>
      <c r="I50" s="38"/>
      <c r="J50" s="43"/>
      <c r="K50" s="81"/>
    </row>
    <row r="51" spans="1:11" ht="156" customHeight="1">
      <c r="A51" s="50"/>
      <c r="B51" s="53"/>
      <c r="C51" s="53"/>
      <c r="D51" s="26" t="s">
        <v>13</v>
      </c>
      <c r="E51" s="4">
        <v>0</v>
      </c>
      <c r="F51" s="4">
        <v>0</v>
      </c>
      <c r="G51" s="4">
        <v>0</v>
      </c>
      <c r="H51" s="4">
        <v>0</v>
      </c>
      <c r="I51" s="39"/>
      <c r="J51" s="44"/>
      <c r="K51" s="82"/>
    </row>
  </sheetData>
  <mergeCells count="66">
    <mergeCell ref="B7:B11"/>
    <mergeCell ref="C7:C11"/>
    <mergeCell ref="I4:J4"/>
    <mergeCell ref="K4:K5"/>
    <mergeCell ref="J1:K1"/>
    <mergeCell ref="A2:K2"/>
    <mergeCell ref="A4:A5"/>
    <mergeCell ref="B4:B5"/>
    <mergeCell ref="C4:C5"/>
    <mergeCell ref="D4:D5"/>
    <mergeCell ref="E4:E5"/>
    <mergeCell ref="F4:F5"/>
    <mergeCell ref="G4:G5"/>
    <mergeCell ref="H4:H5"/>
    <mergeCell ref="I7:I11"/>
    <mergeCell ref="J7:J11"/>
    <mergeCell ref="A17:A21"/>
    <mergeCell ref="B17:B21"/>
    <mergeCell ref="C17:C21"/>
    <mergeCell ref="I17:I21"/>
    <mergeCell ref="J17:J21"/>
    <mergeCell ref="B12:B16"/>
    <mergeCell ref="C12:C16"/>
    <mergeCell ref="I12:I16"/>
    <mergeCell ref="J12:J16"/>
    <mergeCell ref="K12:K16"/>
    <mergeCell ref="K7:K11"/>
    <mergeCell ref="A7:A11"/>
    <mergeCell ref="K27:K31"/>
    <mergeCell ref="A22:A26"/>
    <mergeCell ref="B22:B26"/>
    <mergeCell ref="C22:C26"/>
    <mergeCell ref="I22:I26"/>
    <mergeCell ref="J22:J26"/>
    <mergeCell ref="K22:K26"/>
    <mergeCell ref="A27:A31"/>
    <mergeCell ref="B27:B31"/>
    <mergeCell ref="C27:C31"/>
    <mergeCell ref="I27:I31"/>
    <mergeCell ref="J27:J31"/>
    <mergeCell ref="K17:K21"/>
    <mergeCell ref="A12:A16"/>
    <mergeCell ref="K37:K41"/>
    <mergeCell ref="A32:A36"/>
    <mergeCell ref="B32:B36"/>
    <mergeCell ref="C32:C36"/>
    <mergeCell ref="I32:I36"/>
    <mergeCell ref="J32:J36"/>
    <mergeCell ref="K32:K36"/>
    <mergeCell ref="A37:A41"/>
    <mergeCell ref="B37:B41"/>
    <mergeCell ref="C37:C41"/>
    <mergeCell ref="I37:I41"/>
    <mergeCell ref="J37:J41"/>
    <mergeCell ref="A42:A46"/>
    <mergeCell ref="A47:A51"/>
    <mergeCell ref="B42:B46"/>
    <mergeCell ref="B47:B51"/>
    <mergeCell ref="C42:C46"/>
    <mergeCell ref="C47:C51"/>
    <mergeCell ref="I42:I46"/>
    <mergeCell ref="I47:I51"/>
    <mergeCell ref="J42:J46"/>
    <mergeCell ref="J47:J51"/>
    <mergeCell ref="K42:K46"/>
    <mergeCell ref="K47:K51"/>
  </mergeCells>
  <hyperlinks>
    <hyperlink ref="F4" location="_ftn1" display="_ftn1"/>
  </hyperlinks>
  <pageMargins left="0.70866141732283472" right="0.70866141732283472" top="0.74803149606299213" bottom="0.74803149606299213" header="0.31496062992125984" footer="0.31496062992125984"/>
  <pageSetup paperSize="9" scale="56"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++ 1</vt:lpstr>
      <vt:lpstr>++ 2</vt:lpstr>
      <vt:lpstr>++ 3</vt:lpstr>
      <vt:lpstr>++ 4</vt:lpstr>
      <vt:lpstr>++ 5</vt:lpstr>
      <vt:lpstr>++ 6</vt:lpstr>
      <vt:lpstr>++ 7</vt:lpstr>
      <vt:lpstr>++ 8</vt:lpstr>
      <vt:lpstr>++ 9</vt:lpstr>
      <vt:lpstr>++ 10</vt:lpstr>
      <vt:lpstr>++ 11</vt:lpstr>
      <vt:lpstr>++ 12</vt:lpstr>
      <vt:lpstr>++ 13</vt:lpstr>
      <vt:lpstr>++ СВОД</vt:lpstr>
      <vt:lpstr>'++ 1'!_ftnref1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2019-07-29T05:10:46Z</dcterms:modified>
</cp:coreProperties>
</file>