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5480" windowHeight="8580" activeTab="1"/>
  </bookViews>
  <sheets>
    <sheet name="Лист1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BY70" i="1"/>
  <c r="BY71" s="1"/>
  <c r="BV26"/>
  <c r="BV27"/>
  <c r="BV63"/>
  <c r="BV64"/>
  <c r="BV65"/>
  <c r="BV66"/>
  <c r="BV67"/>
  <c r="BV68"/>
  <c r="BV69"/>
  <c r="BV70"/>
  <c r="BV54"/>
  <c r="BV55"/>
  <c r="BV56"/>
  <c r="BV57"/>
  <c r="BV58"/>
  <c r="BV59"/>
  <c r="BV60"/>
  <c r="BV61"/>
  <c r="BV44"/>
  <c r="BV45"/>
  <c r="BV46"/>
  <c r="BV47"/>
  <c r="BV48"/>
  <c r="BV49"/>
  <c r="BV50"/>
  <c r="BV51"/>
  <c r="BV52"/>
  <c r="BV34"/>
  <c r="BV35"/>
  <c r="BV36"/>
  <c r="BV37"/>
  <c r="BV38"/>
  <c r="BV39"/>
  <c r="BV40"/>
  <c r="BV41"/>
  <c r="BV42"/>
  <c r="BV12"/>
  <c r="BV13"/>
  <c r="BV14"/>
  <c r="BV15"/>
  <c r="BV16"/>
  <c r="BV17"/>
  <c r="BV18"/>
  <c r="BV19"/>
  <c r="BV20"/>
  <c r="BV23"/>
  <c r="BV24"/>
  <c r="BX13"/>
  <c r="BX14"/>
  <c r="BX15"/>
  <c r="BX16"/>
  <c r="BX17"/>
  <c r="BX18"/>
  <c r="BX19"/>
  <c r="BX20"/>
  <c r="BX21"/>
  <c r="BX22"/>
  <c r="BX23"/>
  <c r="BX25"/>
  <c r="BX26"/>
  <c r="BX27"/>
  <c r="BX28"/>
  <c r="BX29"/>
  <c r="BX30"/>
  <c r="BX31"/>
  <c r="BX32"/>
  <c r="BX34"/>
  <c r="BX35"/>
  <c r="BX36"/>
  <c r="BX37"/>
  <c r="BX38"/>
  <c r="BX39"/>
  <c r="BX40"/>
  <c r="BX41"/>
  <c r="BX43"/>
  <c r="BX44"/>
  <c r="BX45"/>
  <c r="BX46"/>
  <c r="BX47"/>
  <c r="BX48"/>
  <c r="BX49"/>
  <c r="BX50"/>
  <c r="BX51"/>
  <c r="BX53"/>
  <c r="BX54"/>
  <c r="BX55"/>
  <c r="BX56"/>
  <c r="BX57"/>
  <c r="BX58"/>
  <c r="BX59"/>
  <c r="BX60"/>
  <c r="BX62"/>
  <c r="BX63"/>
  <c r="BX64"/>
  <c r="BX65"/>
  <c r="BX66"/>
  <c r="BX67"/>
  <c r="BX68"/>
  <c r="BX69"/>
  <c r="BX12"/>
  <c r="BW13"/>
  <c r="BW14"/>
  <c r="BW15"/>
  <c r="BW16"/>
  <c r="BW17"/>
  <c r="BW18"/>
  <c r="BW19"/>
  <c r="BW20"/>
  <c r="BW21"/>
  <c r="BW22"/>
  <c r="BW23"/>
  <c r="BW25"/>
  <c r="BW27"/>
  <c r="BW28"/>
  <c r="BW29"/>
  <c r="BW30"/>
  <c r="BW31"/>
  <c r="BW32"/>
  <c r="BW34"/>
  <c r="BW35"/>
  <c r="BW36"/>
  <c r="BW37"/>
  <c r="BW38"/>
  <c r="BW39"/>
  <c r="BW40"/>
  <c r="BW41"/>
  <c r="BW43"/>
  <c r="BW44"/>
  <c r="BW45"/>
  <c r="BW46"/>
  <c r="BW47"/>
  <c r="BW48"/>
  <c r="BW49"/>
  <c r="BW50"/>
  <c r="BW51"/>
  <c r="BW53"/>
  <c r="BW54"/>
  <c r="BW55"/>
  <c r="BW56"/>
  <c r="BW57"/>
  <c r="BW58"/>
  <c r="BW59"/>
  <c r="BW60"/>
  <c r="BW62"/>
  <c r="BW63"/>
  <c r="BW64"/>
  <c r="BW65"/>
  <c r="BW66"/>
  <c r="BW67"/>
  <c r="BW68"/>
  <c r="BW69"/>
  <c r="BW12"/>
  <c r="E24"/>
  <c r="BS20"/>
  <c r="BT20"/>
  <c r="BS15"/>
  <c r="BS17"/>
  <c r="BS19"/>
  <c r="BS23"/>
  <c r="BS25"/>
  <c r="BS28"/>
  <c r="BS29"/>
  <c r="BS31"/>
  <c r="BS32"/>
  <c r="BS34"/>
  <c r="BS40"/>
  <c r="BS41"/>
  <c r="BS43"/>
  <c r="BS50"/>
  <c r="BS51"/>
  <c r="BS53"/>
  <c r="BS58"/>
  <c r="BS60"/>
  <c r="BS62"/>
  <c r="BS65"/>
  <c r="BS66"/>
  <c r="BS67"/>
  <c r="BS68"/>
  <c r="BS24"/>
  <c r="BT13"/>
  <c r="BT15"/>
  <c r="BT17"/>
  <c r="BT18"/>
  <c r="BT19"/>
  <c r="BT23"/>
  <c r="BT25"/>
  <c r="BT29"/>
  <c r="BT31"/>
  <c r="BT32"/>
  <c r="BT34"/>
  <c r="BT35"/>
  <c r="BT38"/>
  <c r="BT39"/>
  <c r="BT40"/>
  <c r="BT41"/>
  <c r="BT43"/>
  <c r="BT46"/>
  <c r="BT47"/>
  <c r="BT48"/>
  <c r="BT49"/>
  <c r="BT50"/>
  <c r="BT51"/>
  <c r="BT53"/>
  <c r="BT56"/>
  <c r="BT57"/>
  <c r="BT58"/>
  <c r="BT59"/>
  <c r="BT60"/>
  <c r="BT62"/>
  <c r="BT64"/>
  <c r="BT65"/>
  <c r="BT66"/>
  <c r="BT67"/>
  <c r="BT68"/>
  <c r="BT69"/>
  <c r="BT24"/>
  <c r="BY24"/>
  <c r="BY33"/>
  <c r="BY52"/>
  <c r="BY61"/>
  <c r="BY42"/>
  <c r="BM26"/>
  <c r="BW26" s="1"/>
  <c r="BS33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AF70"/>
  <c r="AG70"/>
  <c r="AH70"/>
  <c r="AI70"/>
  <c r="AJ70"/>
  <c r="AK70"/>
  <c r="AL70"/>
  <c r="AM70"/>
  <c r="AN70"/>
  <c r="AO70"/>
  <c r="AP70"/>
  <c r="AQ70"/>
  <c r="AR70"/>
  <c r="AS70"/>
  <c r="AT70"/>
  <c r="AU70"/>
  <c r="AV70"/>
  <c r="AW70"/>
  <c r="AX70"/>
  <c r="AY70"/>
  <c r="AZ70"/>
  <c r="BA70"/>
  <c r="BB70"/>
  <c r="BC70"/>
  <c r="BD70"/>
  <c r="BE70"/>
  <c r="BF70"/>
  <c r="BG70"/>
  <c r="BH70"/>
  <c r="BI70"/>
  <c r="BJ70"/>
  <c r="BK70"/>
  <c r="BL70"/>
  <c r="BM70"/>
  <c r="BN70"/>
  <c r="BO70"/>
  <c r="BP70"/>
  <c r="BQ70"/>
  <c r="BR70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AF61"/>
  <c r="AG61"/>
  <c r="AH61"/>
  <c r="AI61"/>
  <c r="AJ61"/>
  <c r="AK61"/>
  <c r="AL61"/>
  <c r="AM61"/>
  <c r="AN61"/>
  <c r="AO61"/>
  <c r="AP61"/>
  <c r="AQ61"/>
  <c r="AR61"/>
  <c r="AS61"/>
  <c r="AT61"/>
  <c r="AU61"/>
  <c r="AV61"/>
  <c r="AW61"/>
  <c r="AX61"/>
  <c r="AY61"/>
  <c r="AZ61"/>
  <c r="BA61"/>
  <c r="BB61"/>
  <c r="BC61"/>
  <c r="BD61"/>
  <c r="BE61"/>
  <c r="BF61"/>
  <c r="BG61"/>
  <c r="BH61"/>
  <c r="BI61"/>
  <c r="BJ61"/>
  <c r="BK61"/>
  <c r="BL61"/>
  <c r="BM61"/>
  <c r="BN61"/>
  <c r="BO61"/>
  <c r="BP61"/>
  <c r="BQ61"/>
  <c r="BR61"/>
  <c r="D52"/>
  <c r="BX52" s="1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AF52"/>
  <c r="AG52"/>
  <c r="AH52"/>
  <c r="AI52"/>
  <c r="AJ52"/>
  <c r="AK52"/>
  <c r="AL52"/>
  <c r="AM52"/>
  <c r="AN52"/>
  <c r="AO52"/>
  <c r="AP52"/>
  <c r="AQ52"/>
  <c r="AR52"/>
  <c r="AS52"/>
  <c r="AT52"/>
  <c r="AU52"/>
  <c r="AV52"/>
  <c r="AW52"/>
  <c r="AX52"/>
  <c r="AY52"/>
  <c r="AZ52"/>
  <c r="BA52"/>
  <c r="BB52"/>
  <c r="BC52"/>
  <c r="BD52"/>
  <c r="BE52"/>
  <c r="BF52"/>
  <c r="BG52"/>
  <c r="BH52"/>
  <c r="BI52"/>
  <c r="BJ52"/>
  <c r="BK52"/>
  <c r="BL52"/>
  <c r="BM52"/>
  <c r="BN52"/>
  <c r="BO52"/>
  <c r="BP52"/>
  <c r="BQ52"/>
  <c r="BR5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AG42"/>
  <c r="AH42"/>
  <c r="AI42"/>
  <c r="AJ42"/>
  <c r="AK42"/>
  <c r="AL42"/>
  <c r="AM42"/>
  <c r="AN42"/>
  <c r="AO42"/>
  <c r="AP42"/>
  <c r="AQ42"/>
  <c r="AR42"/>
  <c r="AS42"/>
  <c r="AT42"/>
  <c r="AU42"/>
  <c r="AV42"/>
  <c r="AW42"/>
  <c r="AX42"/>
  <c r="AY42"/>
  <c r="AZ42"/>
  <c r="BA42"/>
  <c r="BB42"/>
  <c r="BC42"/>
  <c r="BD42"/>
  <c r="BE42"/>
  <c r="BF42"/>
  <c r="BG42"/>
  <c r="BH42"/>
  <c r="BI42"/>
  <c r="BJ42"/>
  <c r="BK42"/>
  <c r="BL42"/>
  <c r="BM42"/>
  <c r="BN42"/>
  <c r="BO42"/>
  <c r="BP42"/>
  <c r="BQ42"/>
  <c r="BR42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AG33"/>
  <c r="AH33"/>
  <c r="AI33"/>
  <c r="AJ33"/>
  <c r="AK33"/>
  <c r="AL33"/>
  <c r="AM33"/>
  <c r="AN33"/>
  <c r="AO33"/>
  <c r="AP33"/>
  <c r="AQ33"/>
  <c r="AR33"/>
  <c r="AS33"/>
  <c r="AT33"/>
  <c r="AU33"/>
  <c r="AV33"/>
  <c r="AW33"/>
  <c r="AX33"/>
  <c r="AY33"/>
  <c r="AZ33"/>
  <c r="BA33"/>
  <c r="BB33"/>
  <c r="BC33"/>
  <c r="BD33"/>
  <c r="BE33"/>
  <c r="BF33"/>
  <c r="BG33"/>
  <c r="BH33"/>
  <c r="BI33"/>
  <c r="BJ33"/>
  <c r="BK33"/>
  <c r="BL33"/>
  <c r="BM33"/>
  <c r="BN33"/>
  <c r="BO33"/>
  <c r="BP33"/>
  <c r="BQ33"/>
  <c r="BR33"/>
  <c r="D24"/>
  <c r="D71" s="1"/>
  <c r="E71"/>
  <c r="F24"/>
  <c r="F71"/>
  <c r="G24"/>
  <c r="H24"/>
  <c r="H71" s="1"/>
  <c r="I24"/>
  <c r="J24"/>
  <c r="J71"/>
  <c r="K24"/>
  <c r="L24"/>
  <c r="L71" s="1"/>
  <c r="M24"/>
  <c r="N24"/>
  <c r="N71"/>
  <c r="O24"/>
  <c r="P24"/>
  <c r="P71" s="1"/>
  <c r="Q24"/>
  <c r="R24"/>
  <c r="R71"/>
  <c r="S24"/>
  <c r="T24"/>
  <c r="T71" s="1"/>
  <c r="U24"/>
  <c r="V24"/>
  <c r="V71" s="1"/>
  <c r="W24"/>
  <c r="X24"/>
  <c r="X71" s="1"/>
  <c r="Y24"/>
  <c r="BX24" s="1"/>
  <c r="Z24"/>
  <c r="Z71"/>
  <c r="AA24"/>
  <c r="AB24"/>
  <c r="AB71" s="1"/>
  <c r="AC24"/>
  <c r="AD24"/>
  <c r="AD71"/>
  <c r="AE24"/>
  <c r="AF24"/>
  <c r="AF71" s="1"/>
  <c r="AG24"/>
  <c r="AH24"/>
  <c r="AH71"/>
  <c r="AI24"/>
  <c r="AK24"/>
  <c r="AL24"/>
  <c r="AL71"/>
  <c r="AM24"/>
  <c r="AN24"/>
  <c r="AN71" s="1"/>
  <c r="AO24"/>
  <c r="AP24"/>
  <c r="AP71"/>
  <c r="AQ24"/>
  <c r="AR24"/>
  <c r="AR71" s="1"/>
  <c r="AS24"/>
  <c r="AT24"/>
  <c r="AT71"/>
  <c r="AU24"/>
  <c r="AV24"/>
  <c r="AV71" s="1"/>
  <c r="AW24"/>
  <c r="AX24"/>
  <c r="AX71"/>
  <c r="AY24"/>
  <c r="AZ24"/>
  <c r="AZ71" s="1"/>
  <c r="BA24"/>
  <c r="BB24"/>
  <c r="BB71"/>
  <c r="BC24"/>
  <c r="BD24"/>
  <c r="BD71" s="1"/>
  <c r="BE24"/>
  <c r="BF24"/>
  <c r="BF71"/>
  <c r="BG24"/>
  <c r="BH24"/>
  <c r="BH71" s="1"/>
  <c r="BI24"/>
  <c r="BJ24"/>
  <c r="BJ71"/>
  <c r="BK24"/>
  <c r="BL24"/>
  <c r="BL71" s="1"/>
  <c r="BM24"/>
  <c r="BN24"/>
  <c r="BN71" s="1"/>
  <c r="BO24"/>
  <c r="BP24"/>
  <c r="BP71" s="1"/>
  <c r="BQ24"/>
  <c r="BQ71" s="1"/>
  <c r="BR24"/>
  <c r="BR71"/>
  <c r="G71"/>
  <c r="I71"/>
  <c r="K71"/>
  <c r="M71"/>
  <c r="O71"/>
  <c r="Q71"/>
  <c r="S71"/>
  <c r="U71"/>
  <c r="W71"/>
  <c r="Y71"/>
  <c r="AA71"/>
  <c r="AC71"/>
  <c r="AE71"/>
  <c r="AG71"/>
  <c r="AI71"/>
  <c r="AK71"/>
  <c r="AM71"/>
  <c r="AO71"/>
  <c r="AQ71"/>
  <c r="AS71"/>
  <c r="AU71"/>
  <c r="AW71"/>
  <c r="AY71"/>
  <c r="BA71"/>
  <c r="BC71"/>
  <c r="BE71"/>
  <c r="BG71"/>
  <c r="BI71"/>
  <c r="BO71"/>
  <c r="C70"/>
  <c r="BW70" s="1"/>
  <c r="C61"/>
  <c r="BW61" s="1"/>
  <c r="C52"/>
  <c r="BW52" s="1"/>
  <c r="C42"/>
  <c r="BW42" s="1"/>
  <c r="C33"/>
  <c r="BW33" s="1"/>
  <c r="C24"/>
  <c r="BM71"/>
  <c r="BK71"/>
  <c r="BT52"/>
  <c r="BT42"/>
  <c r="BT33"/>
  <c r="BV33" s="1"/>
  <c r="BS70"/>
  <c r="BT70"/>
  <c r="BT61"/>
  <c r="BS61"/>
  <c r="BS52"/>
  <c r="BS42"/>
  <c r="BS71" s="1"/>
  <c r="BT71"/>
  <c r="BV71" s="1"/>
  <c r="BW24" l="1"/>
  <c r="BX70"/>
  <c r="BX61"/>
  <c r="BX42"/>
  <c r="C71"/>
  <c r="BW71" s="1"/>
  <c r="BX33"/>
  <c r="BX71"/>
</calcChain>
</file>

<file path=xl/sharedStrings.xml><?xml version="1.0" encoding="utf-8"?>
<sst xmlns="http://schemas.openxmlformats.org/spreadsheetml/2006/main" count="297" uniqueCount="130">
  <si>
    <t>ОГБУЗ «Костромской центр специализированных видов медицинской помощи»</t>
  </si>
  <si>
    <t>Итого по г. Костроме</t>
  </si>
  <si>
    <t xml:space="preserve">ОГБУЗ «Костромская областная психиатрическая больница»        </t>
  </si>
  <si>
    <t xml:space="preserve">ОГБУЗ «Костромской противотуберкулезный диспансер»    </t>
  </si>
  <si>
    <t>ОГБУЗ «Костромской онкологический диспансер»</t>
  </si>
  <si>
    <t xml:space="preserve">ОГБУЗ «Костромской областной наркологический диспансер»       </t>
  </si>
  <si>
    <t>ОГБУЗ «Костромской кардиологический диспансер»</t>
  </si>
  <si>
    <t>№ п/п</t>
  </si>
  <si>
    <t>ОГБУЗ «Костромская областная больница»</t>
  </si>
  <si>
    <t xml:space="preserve">ОГБУЗ «Шарьинский психоневрологический диспансер»         </t>
  </si>
  <si>
    <t>Первый Костромской округ</t>
  </si>
  <si>
    <t>Итого по ОГБУЗ</t>
  </si>
  <si>
    <t>Второй Костромской округ</t>
  </si>
  <si>
    <t>Итого по второму округу</t>
  </si>
  <si>
    <t>Галичско-Буйский округ</t>
  </si>
  <si>
    <t>Итого по Галичско-Буйскому округу</t>
  </si>
  <si>
    <t>Мантуровский округ</t>
  </si>
  <si>
    <t>Итого по Мантуровскому округу</t>
  </si>
  <si>
    <t>Шарьинский округ</t>
  </si>
  <si>
    <t>Итого по Шарьинскому округу</t>
  </si>
  <si>
    <t>Итого по области</t>
  </si>
  <si>
    <t>терапевтические</t>
  </si>
  <si>
    <t>педиатрические</t>
  </si>
  <si>
    <t>кардиологические, в том числе</t>
  </si>
  <si>
    <t>детские</t>
  </si>
  <si>
    <t>эндокринологические, в том числе</t>
  </si>
  <si>
    <t>неврологические, в том числе</t>
  </si>
  <si>
    <t>пульмонологические, в том числе</t>
  </si>
  <si>
    <t>гастроэнтерологические, в том числе</t>
  </si>
  <si>
    <t>ревматологические, в том числе</t>
  </si>
  <si>
    <t>нефрологические, в том числе</t>
  </si>
  <si>
    <t>гематологические, в том числе</t>
  </si>
  <si>
    <t>аллергологические, в том числе</t>
  </si>
  <si>
    <t>психиатрические, в том числе</t>
  </si>
  <si>
    <t>наркологические, в том числе</t>
  </si>
  <si>
    <t>Терапевтический/педиатрический профиль коек</t>
  </si>
  <si>
    <t>туберкулезные, в том числе</t>
  </si>
  <si>
    <t xml:space="preserve">хирургические, в том числе </t>
  </si>
  <si>
    <t>гнойная хиркргия, в том числе</t>
  </si>
  <si>
    <t>детская</t>
  </si>
  <si>
    <t>травматологические, в том числе</t>
  </si>
  <si>
    <t>ортопедические, в том числе</t>
  </si>
  <si>
    <t>нейрохиркргические, в том числе</t>
  </si>
  <si>
    <t>офтальмологические, в том числе</t>
  </si>
  <si>
    <t>оториноларингологические, в том числе</t>
  </si>
  <si>
    <t>урологические, в том числе</t>
  </si>
  <si>
    <t>ожоговые, в том числе</t>
  </si>
  <si>
    <t>онкологические, в том числе</t>
  </si>
  <si>
    <t>челюстнолицевая хирургия, в том числе</t>
  </si>
  <si>
    <t>сосудистая хирургия, в том числе</t>
  </si>
  <si>
    <t>кардиохирургия, в том числе</t>
  </si>
  <si>
    <t>торокальная хирургия, в том числе</t>
  </si>
  <si>
    <t>диализные</t>
  </si>
  <si>
    <t>Хирургический профиль коек</t>
  </si>
  <si>
    <t>для новорожденных (неонатальные) в акушерском стационаре</t>
  </si>
  <si>
    <t>для беременных и рожениц, в том числе</t>
  </si>
  <si>
    <t>гинекологические, в том числе</t>
  </si>
  <si>
    <t>патологии беременности</t>
  </si>
  <si>
    <t>патология новорожденных</t>
  </si>
  <si>
    <t>Акушерский/неонатальный профиль коек</t>
  </si>
  <si>
    <t>инфекционные, в том числе</t>
  </si>
  <si>
    <t>дерматовенерологические,  в том числе</t>
  </si>
  <si>
    <t>Инфекционный профиль коек</t>
  </si>
  <si>
    <t>колопроктология, в том числе</t>
  </si>
  <si>
    <t>для производства абортов</t>
  </si>
  <si>
    <t>дневной стационар</t>
  </si>
  <si>
    <t xml:space="preserve">ОГБУЗ  «Городская больница г.Костромы» </t>
  </si>
  <si>
    <t>ОГБУЗ «Костромская  областная детская больница»</t>
  </si>
  <si>
    <t xml:space="preserve">ОГБУЗ «Родильный дом  
г. Костромы»  
</t>
  </si>
  <si>
    <t xml:space="preserve">ОГБУЗ «Волгореченская   
городская больница» 
</t>
  </si>
  <si>
    <t>ОГБУЗ «Нерехтская центральная районная больница»</t>
  </si>
  <si>
    <t xml:space="preserve">ОГБУЗ «Островская районная больница» </t>
  </si>
  <si>
    <t xml:space="preserve">ОГБУЗ «Красносельская   
районная больница» 
</t>
  </si>
  <si>
    <t xml:space="preserve">ОГБУЗ «Судиславская      
районная больница» 
</t>
  </si>
  <si>
    <t xml:space="preserve">ОГБУЗ «Сусанинская районная больница» </t>
  </si>
  <si>
    <t xml:space="preserve">ОГБУЗ «Галичская        
окружная больница» </t>
  </si>
  <si>
    <t xml:space="preserve">ОГБУЗ «Буйская          
городская больница» 
</t>
  </si>
  <si>
    <t xml:space="preserve">ОГБУЗ «Чухломская центральная районная больница» </t>
  </si>
  <si>
    <t xml:space="preserve">ОГБУЗ «Парфеньевская  районная больница» </t>
  </si>
  <si>
    <t xml:space="preserve">ОГБУЗ «Антроповская центральная районная больница» </t>
  </si>
  <si>
    <t>ОГБУЗ «Солигаличская  районная больница»</t>
  </si>
  <si>
    <t xml:space="preserve">ОГБУЗ «Ореховская участковая больница» </t>
  </si>
  <si>
    <t>ОГБУЗ «Гавриловская  участковая больница»</t>
  </si>
  <si>
    <t xml:space="preserve">ОГБУЗ «Мантуровская     
окружная больница» 
</t>
  </si>
  <si>
    <t xml:space="preserve">ОГБУЗ «Нейская районная больница» </t>
  </si>
  <si>
    <t xml:space="preserve">ОГБУЗ «Макарьевская     
районная больница» 
</t>
  </si>
  <si>
    <t xml:space="preserve">ОГБУЗ «Кадыйская         
районная больница» 
</t>
  </si>
  <si>
    <t xml:space="preserve">ОГБУЗ «Межевская районная больница» </t>
  </si>
  <si>
    <t xml:space="preserve">ОГБУЗ «Кологривская     
районная больница» 
</t>
  </si>
  <si>
    <t xml:space="preserve">ОГБУЗ «Спасская участковая больница» </t>
  </si>
  <si>
    <t>ОГБУЗ «Шарьинская окружная больница имени Каверина В.Ф»</t>
  </si>
  <si>
    <t xml:space="preserve">ОГБУЗ «Вохомская        
районная больница» 
</t>
  </si>
  <si>
    <t xml:space="preserve">ОГБУЗ «Павинская  районная  больница» </t>
  </si>
  <si>
    <t>ОГБУЗ «Боговаровская районная больница»</t>
  </si>
  <si>
    <t xml:space="preserve">ОГБУЗ «Пыщугская районная больница» </t>
  </si>
  <si>
    <t xml:space="preserve">ОГБУЗ «Поназыревская     
районная больница»
</t>
  </si>
  <si>
    <t xml:space="preserve">ОГБУЗ «Рождественская    
участковая больница» 
</t>
  </si>
  <si>
    <t>реанимации и интенсивной терапии для новорожденных</t>
  </si>
  <si>
    <t>итого, в том числе</t>
  </si>
  <si>
    <t>Коечная сеть медицинских учреждений Костромской области на 2012 год</t>
  </si>
  <si>
    <t>Медицинские  учреждения Костромской области</t>
  </si>
  <si>
    <t xml:space="preserve">                                                                                  Приложение</t>
  </si>
  <si>
    <t xml:space="preserve">                                                                                       к приказу департамента здравоохранения </t>
  </si>
  <si>
    <t xml:space="preserve">                                                                                                    Костромской области</t>
  </si>
  <si>
    <t xml:space="preserve">                                                                                                  от 30.12.2011 года № 688</t>
  </si>
  <si>
    <t>реанимации и интенсивной терапии, взрослые</t>
  </si>
  <si>
    <t>реанимации и интенсивной терапии, всего</t>
  </si>
  <si>
    <t>ОГБУЗ «Областной госпиталь для ветеранов войн»*</t>
  </si>
  <si>
    <t xml:space="preserve"> и ОГБУЗ Родильный дом г. Костромы в соответствии с приказами  департамента здравоохранения Костромской области, </t>
  </si>
  <si>
    <t>**На  время планового и экстренного закрытия на дезинфекцию и/или ремонт акушерского стационара ОГБУЗ «Костромская областная больница»</t>
  </si>
  <si>
    <t>койки по профилю «гинекология» ОГБУЗ «Окружная больница Костромского округа № 2», считать койками по профилю «патология беременности»</t>
  </si>
  <si>
    <t>ОГБУЗ  «Костромской противотуберкулезный детский санаторий»</t>
  </si>
  <si>
    <t>ОГБУЗ «Специализированный дом ребенка с поражением ЦНС, нарушением психики»</t>
  </si>
  <si>
    <t>ОГБУЗ «Костромской медицинский центр психотерапии и практической психологии»</t>
  </si>
  <si>
    <t>ОГБУЗ Городская поликлиника №4</t>
  </si>
  <si>
    <t>ОГБУЗ «Центр восстановительной медицины и реабилитации для детей</t>
  </si>
  <si>
    <t>ОГБУЗ «Окружная больница Костромского округа № 1»</t>
  </si>
  <si>
    <t>ОГБУЗ «Окружная больница Костромского округа №2» **</t>
  </si>
  <si>
    <t>* 30 коек по профилю «детская ортопедия» на безе ОГБУЗ "Областной гопиталь для веьеранов войнразвернуты с 01.07.2012 года передаются ОГБУЗ «Городская больница г. Костромы»</t>
  </si>
  <si>
    <t>ОГБУЗ «Областной госпиталь для ветеранов войн»</t>
  </si>
  <si>
    <t>ОГБУЗ «Окружная больница Костромского округа №2»</t>
  </si>
  <si>
    <t>гастроэнтерологические</t>
  </si>
  <si>
    <t>нефрологические</t>
  </si>
  <si>
    <t>наркологические</t>
  </si>
  <si>
    <t xml:space="preserve">       Костромской области</t>
  </si>
  <si>
    <t xml:space="preserve">       к приказу департамента здравоохранения </t>
  </si>
  <si>
    <t>от ___________№________</t>
  </si>
  <si>
    <t xml:space="preserve">         Приложение </t>
  </si>
  <si>
    <t>* На  время планового и экстренного закрытия на дезинфекцию и/или ремонт акушерского стационара ОГБУЗ «Костромская областная больница»  и ОГБУЗ Родильный дом г. Костромы
в соответствии с приказами  департамента здравоохранения Костромской области, 
койки по профилю «гинекология» ОГБУЗ «Окружная больница Костромского округа № 2», считать койками по профилю «патология беременности».</t>
  </si>
  <si>
    <t>27 *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</si>
</sst>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/>
    <xf numFmtId="0" fontId="1" fillId="0" borderId="2" xfId="0" applyFont="1" applyBorder="1"/>
    <xf numFmtId="0" fontId="2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0" borderId="0" xfId="0" applyFont="1"/>
    <xf numFmtId="0" fontId="1" fillId="0" borderId="0" xfId="0" applyFont="1" applyBorder="1"/>
    <xf numFmtId="0" fontId="1" fillId="0" borderId="5" xfId="0" applyFont="1" applyBorder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/>
    <xf numFmtId="0" fontId="1" fillId="0" borderId="0" xfId="0" applyFont="1" applyAlignment="1"/>
    <xf numFmtId="0" fontId="0" fillId="0" borderId="0" xfId="0" applyAlignment="1"/>
    <xf numFmtId="0" fontId="1" fillId="0" borderId="0" xfId="0" applyFont="1" applyBorder="1" applyAlignment="1"/>
    <xf numFmtId="0" fontId="1" fillId="0" borderId="7" xfId="0" applyFont="1" applyBorder="1" applyAlignment="1"/>
    <xf numFmtId="0" fontId="0" fillId="0" borderId="7" xfId="0" applyBorder="1" applyAlignment="1"/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4" xfId="0" applyBorder="1" applyAlignment="1"/>
    <xf numFmtId="0" fontId="0" fillId="0" borderId="1" xfId="0" applyBorder="1" applyAlignment="1"/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Y77"/>
  <sheetViews>
    <sheetView topLeftCell="A2" zoomScaleNormal="100" workbookViewId="0">
      <pane xSplit="2" ySplit="10" topLeftCell="AA12" activePane="bottomRight" state="frozen"/>
      <selection activeCell="B2" sqref="B2"/>
      <selection pane="topRight" activeCell="C2" sqref="C2"/>
      <selection pane="bottomLeft" activeCell="B4" sqref="B4"/>
      <selection pane="bottomRight" activeCell="A2" sqref="A1:XFD1048576"/>
    </sheetView>
  </sheetViews>
  <sheetFormatPr defaultRowHeight="15.75"/>
  <cols>
    <col min="1" max="1" width="15.28515625" style="3" customWidth="1"/>
    <col min="2" max="2" width="42.7109375" style="3" customWidth="1"/>
    <col min="3" max="3" width="8.85546875" style="3" customWidth="1"/>
    <col min="4" max="14" width="9.140625" style="3" customWidth="1"/>
    <col min="15" max="15" width="13.7109375" style="3" customWidth="1"/>
    <col min="16" max="16" width="10.140625" style="3" customWidth="1"/>
    <col min="17" max="17" width="10.85546875" style="3" customWidth="1"/>
    <col min="18" max="36" width="9.140625" style="3" customWidth="1"/>
    <col min="37" max="37" width="6.5703125" style="3" customWidth="1"/>
    <col min="38" max="49" width="9.140625" style="3" customWidth="1"/>
    <col min="50" max="50" width="12.42578125" style="3" customWidth="1"/>
    <col min="51" max="60" width="9.140625" style="3" customWidth="1"/>
    <col min="61" max="61" width="12.140625" style="3" customWidth="1"/>
    <col min="62" max="70" width="9.140625" style="3" customWidth="1"/>
    <col min="71" max="74" width="12.140625" style="3" customWidth="1"/>
    <col min="75" max="75" width="9.140625" style="3"/>
    <col min="76" max="76" width="9.140625" style="3" customWidth="1"/>
    <col min="77" max="16384" width="9.140625" style="3"/>
  </cols>
  <sheetData>
    <row r="2" spans="1:77">
      <c r="P2" s="3" t="s">
        <v>101</v>
      </c>
    </row>
    <row r="3" spans="1:77">
      <c r="O3" s="3" t="s">
        <v>102</v>
      </c>
    </row>
    <row r="4" spans="1:77">
      <c r="O4" s="3" t="s">
        <v>103</v>
      </c>
    </row>
    <row r="5" spans="1:77">
      <c r="O5" s="3" t="s">
        <v>104</v>
      </c>
    </row>
    <row r="7" spans="1:77" ht="18.75">
      <c r="B7" s="18"/>
      <c r="G7" s="17" t="s">
        <v>99</v>
      </c>
      <c r="H7" s="17"/>
      <c r="I7" s="17"/>
      <c r="J7" s="17"/>
      <c r="K7" s="17"/>
      <c r="L7" s="17"/>
      <c r="M7" s="17"/>
      <c r="N7" s="17"/>
    </row>
    <row r="8" spans="1:77">
      <c r="B8" s="19"/>
    </row>
    <row r="9" spans="1:77" ht="46.5" hidden="1" customHeight="1">
      <c r="A9" s="31" t="s">
        <v>7</v>
      </c>
      <c r="B9" s="31" t="s">
        <v>100</v>
      </c>
      <c r="C9" s="28" t="s">
        <v>35</v>
      </c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4"/>
      <c r="AD9" s="28" t="s">
        <v>53</v>
      </c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30"/>
      <c r="BG9" s="13"/>
      <c r="BH9" s="28" t="s">
        <v>59</v>
      </c>
      <c r="BI9" s="29"/>
      <c r="BJ9" s="29"/>
      <c r="BK9" s="29"/>
      <c r="BL9" s="29"/>
      <c r="BM9" s="29"/>
      <c r="BN9" s="30"/>
      <c r="BO9" s="28" t="s">
        <v>62</v>
      </c>
      <c r="BP9" s="29"/>
      <c r="BQ9" s="29"/>
      <c r="BR9" s="30"/>
      <c r="BS9" s="29"/>
      <c r="BT9" s="29"/>
      <c r="BU9" s="29"/>
      <c r="BV9" s="20"/>
      <c r="BW9" s="4"/>
      <c r="BX9" s="4"/>
      <c r="BY9" s="4"/>
    </row>
    <row r="10" spans="1:77" ht="145.5" customHeight="1">
      <c r="A10" s="32"/>
      <c r="B10" s="32"/>
      <c r="C10" s="10" t="s">
        <v>21</v>
      </c>
      <c r="D10" s="10" t="s">
        <v>22</v>
      </c>
      <c r="E10" s="10" t="s">
        <v>23</v>
      </c>
      <c r="F10" s="10" t="s">
        <v>24</v>
      </c>
      <c r="G10" s="10" t="s">
        <v>25</v>
      </c>
      <c r="H10" s="10" t="s">
        <v>24</v>
      </c>
      <c r="I10" s="10" t="s">
        <v>26</v>
      </c>
      <c r="J10" s="10" t="s">
        <v>24</v>
      </c>
      <c r="K10" s="10" t="s">
        <v>27</v>
      </c>
      <c r="L10" s="10" t="s">
        <v>24</v>
      </c>
      <c r="M10" s="10" t="s">
        <v>28</v>
      </c>
      <c r="N10" s="10" t="s">
        <v>24</v>
      </c>
      <c r="O10" s="10" t="s">
        <v>29</v>
      </c>
      <c r="P10" s="10" t="s">
        <v>24</v>
      </c>
      <c r="Q10" s="10" t="s">
        <v>30</v>
      </c>
      <c r="R10" s="10" t="s">
        <v>24</v>
      </c>
      <c r="S10" s="10" t="s">
        <v>52</v>
      </c>
      <c r="T10" s="10" t="s">
        <v>31</v>
      </c>
      <c r="U10" s="10" t="s">
        <v>24</v>
      </c>
      <c r="V10" s="10" t="s">
        <v>32</v>
      </c>
      <c r="W10" s="10" t="s">
        <v>24</v>
      </c>
      <c r="X10" s="10" t="s">
        <v>33</v>
      </c>
      <c r="Y10" s="10" t="s">
        <v>24</v>
      </c>
      <c r="Z10" s="10" t="s">
        <v>34</v>
      </c>
      <c r="AA10" s="10" t="s">
        <v>24</v>
      </c>
      <c r="AB10" s="10" t="s">
        <v>36</v>
      </c>
      <c r="AC10" s="10" t="s">
        <v>24</v>
      </c>
      <c r="AD10" s="10" t="s">
        <v>37</v>
      </c>
      <c r="AE10" s="10" t="s">
        <v>24</v>
      </c>
      <c r="AF10" s="10" t="s">
        <v>38</v>
      </c>
      <c r="AG10" s="10" t="s">
        <v>39</v>
      </c>
      <c r="AH10" s="10" t="s">
        <v>40</v>
      </c>
      <c r="AI10" s="10" t="s">
        <v>24</v>
      </c>
      <c r="AJ10" s="10" t="s">
        <v>41</v>
      </c>
      <c r="AK10" s="10" t="s">
        <v>24</v>
      </c>
      <c r="AL10" s="10" t="s">
        <v>42</v>
      </c>
      <c r="AM10" s="10" t="s">
        <v>24</v>
      </c>
      <c r="AN10" s="10" t="s">
        <v>43</v>
      </c>
      <c r="AO10" s="10" t="s">
        <v>24</v>
      </c>
      <c r="AP10" s="10" t="s">
        <v>44</v>
      </c>
      <c r="AQ10" s="10" t="s">
        <v>24</v>
      </c>
      <c r="AR10" s="10" t="s">
        <v>45</v>
      </c>
      <c r="AS10" s="10" t="s">
        <v>24</v>
      </c>
      <c r="AT10" s="10" t="s">
        <v>46</v>
      </c>
      <c r="AU10" s="10" t="s">
        <v>24</v>
      </c>
      <c r="AV10" s="10" t="s">
        <v>47</v>
      </c>
      <c r="AW10" s="10" t="s">
        <v>24</v>
      </c>
      <c r="AX10" s="10" t="s">
        <v>48</v>
      </c>
      <c r="AY10" s="10" t="s">
        <v>24</v>
      </c>
      <c r="AZ10" s="10" t="s">
        <v>49</v>
      </c>
      <c r="BA10" s="10" t="s">
        <v>39</v>
      </c>
      <c r="BB10" s="10" t="s">
        <v>50</v>
      </c>
      <c r="BC10" s="10" t="s">
        <v>39</v>
      </c>
      <c r="BD10" s="10" t="s">
        <v>51</v>
      </c>
      <c r="BE10" s="10" t="s">
        <v>39</v>
      </c>
      <c r="BF10" s="10" t="s">
        <v>63</v>
      </c>
      <c r="BG10" s="10" t="s">
        <v>39</v>
      </c>
      <c r="BH10" s="10" t="s">
        <v>55</v>
      </c>
      <c r="BI10" s="10" t="s">
        <v>54</v>
      </c>
      <c r="BJ10" s="10" t="s">
        <v>57</v>
      </c>
      <c r="BK10" s="10" t="s">
        <v>56</v>
      </c>
      <c r="BL10" s="10" t="s">
        <v>24</v>
      </c>
      <c r="BM10" s="10" t="s">
        <v>64</v>
      </c>
      <c r="BN10" s="10" t="s">
        <v>58</v>
      </c>
      <c r="BO10" s="10" t="s">
        <v>60</v>
      </c>
      <c r="BP10" s="10" t="s">
        <v>24</v>
      </c>
      <c r="BQ10" s="10" t="s">
        <v>61</v>
      </c>
      <c r="BR10" s="10" t="s">
        <v>24</v>
      </c>
      <c r="BS10" s="10" t="s">
        <v>105</v>
      </c>
      <c r="BT10" s="10" t="s">
        <v>24</v>
      </c>
      <c r="BU10" s="10" t="s">
        <v>97</v>
      </c>
      <c r="BV10" s="10" t="s">
        <v>106</v>
      </c>
      <c r="BW10" s="14" t="s">
        <v>98</v>
      </c>
      <c r="BX10" s="14" t="s">
        <v>24</v>
      </c>
      <c r="BY10" s="14" t="s">
        <v>65</v>
      </c>
    </row>
    <row r="11" spans="1:77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  <c r="H11" s="6">
        <v>8</v>
      </c>
      <c r="I11" s="6">
        <v>9</v>
      </c>
      <c r="J11" s="6">
        <v>10</v>
      </c>
      <c r="K11" s="6">
        <v>11</v>
      </c>
      <c r="L11" s="6">
        <v>12</v>
      </c>
      <c r="M11" s="11">
        <v>13</v>
      </c>
      <c r="N11" s="11">
        <v>14</v>
      </c>
      <c r="O11" s="11">
        <v>15</v>
      </c>
      <c r="P11" s="11">
        <v>16</v>
      </c>
      <c r="Q11" s="11">
        <v>17</v>
      </c>
      <c r="R11" s="11">
        <v>18</v>
      </c>
      <c r="S11" s="11">
        <v>19</v>
      </c>
      <c r="T11" s="11">
        <v>20</v>
      </c>
      <c r="U11" s="11">
        <v>21</v>
      </c>
      <c r="V11" s="11">
        <v>22</v>
      </c>
      <c r="W11" s="11">
        <v>23</v>
      </c>
      <c r="X11" s="11">
        <v>24</v>
      </c>
      <c r="Y11" s="11">
        <v>25</v>
      </c>
      <c r="Z11" s="11">
        <v>26</v>
      </c>
      <c r="AA11" s="11">
        <v>27</v>
      </c>
      <c r="AB11" s="11">
        <v>28</v>
      </c>
      <c r="AC11" s="11">
        <v>29</v>
      </c>
      <c r="AD11" s="11">
        <v>30</v>
      </c>
      <c r="AE11" s="11">
        <v>31</v>
      </c>
      <c r="AF11" s="11">
        <v>32</v>
      </c>
      <c r="AG11" s="11">
        <v>33</v>
      </c>
      <c r="AH11" s="11">
        <v>34</v>
      </c>
      <c r="AI11" s="11">
        <v>35</v>
      </c>
      <c r="AJ11" s="11">
        <v>36</v>
      </c>
      <c r="AK11" s="11">
        <v>37</v>
      </c>
      <c r="AL11" s="11">
        <v>38</v>
      </c>
      <c r="AM11" s="11">
        <v>39</v>
      </c>
      <c r="AN11" s="11">
        <v>40</v>
      </c>
      <c r="AO11" s="11">
        <v>41</v>
      </c>
      <c r="AP11" s="11">
        <v>42</v>
      </c>
      <c r="AQ11" s="11">
        <v>43</v>
      </c>
      <c r="AR11" s="11">
        <v>44</v>
      </c>
      <c r="AS11" s="11">
        <v>45</v>
      </c>
      <c r="AT11" s="11">
        <v>46</v>
      </c>
      <c r="AU11" s="11">
        <v>47</v>
      </c>
      <c r="AV11" s="11">
        <v>48</v>
      </c>
      <c r="AW11" s="11">
        <v>49</v>
      </c>
      <c r="AX11" s="11">
        <v>50</v>
      </c>
      <c r="AY11" s="11">
        <v>51</v>
      </c>
      <c r="AZ11" s="11">
        <v>52</v>
      </c>
      <c r="BA11" s="11">
        <v>53</v>
      </c>
      <c r="BB11" s="11">
        <v>54</v>
      </c>
      <c r="BC11" s="11">
        <v>55</v>
      </c>
      <c r="BD11" s="11">
        <v>56</v>
      </c>
      <c r="BE11" s="11">
        <v>57</v>
      </c>
      <c r="BF11" s="11">
        <v>58</v>
      </c>
      <c r="BG11" s="11">
        <v>59</v>
      </c>
      <c r="BH11" s="11">
        <v>60</v>
      </c>
      <c r="BI11" s="11">
        <v>61</v>
      </c>
      <c r="BJ11" s="11">
        <v>62</v>
      </c>
      <c r="BK11" s="11">
        <v>63</v>
      </c>
      <c r="BL11" s="11">
        <v>64</v>
      </c>
      <c r="BM11" s="11">
        <v>65</v>
      </c>
      <c r="BN11" s="11">
        <v>66</v>
      </c>
      <c r="BO11" s="11">
        <v>67</v>
      </c>
      <c r="BP11" s="11">
        <v>68</v>
      </c>
      <c r="BQ11" s="11">
        <v>69</v>
      </c>
      <c r="BR11" s="11">
        <v>70</v>
      </c>
      <c r="BS11" s="11">
        <v>71</v>
      </c>
      <c r="BT11" s="11">
        <v>72</v>
      </c>
      <c r="BU11" s="11">
        <v>73</v>
      </c>
      <c r="BV11" s="11">
        <v>74</v>
      </c>
      <c r="BW11" s="11">
        <v>75</v>
      </c>
      <c r="BX11" s="11">
        <v>76</v>
      </c>
      <c r="BY11" s="11">
        <v>77</v>
      </c>
    </row>
    <row r="12" spans="1:77" ht="31.5">
      <c r="A12" s="7">
        <v>1</v>
      </c>
      <c r="B12" s="1" t="s">
        <v>8</v>
      </c>
      <c r="C12" s="11"/>
      <c r="D12" s="11"/>
      <c r="E12" s="11">
        <v>7</v>
      </c>
      <c r="F12" s="11">
        <v>7</v>
      </c>
      <c r="G12" s="11">
        <v>26</v>
      </c>
      <c r="H12" s="11">
        <v>6</v>
      </c>
      <c r="I12" s="11">
        <v>30</v>
      </c>
      <c r="J12" s="11"/>
      <c r="K12" s="11">
        <v>22</v>
      </c>
      <c r="L12" s="11">
        <v>10</v>
      </c>
      <c r="M12" s="11">
        <v>27</v>
      </c>
      <c r="N12" s="11"/>
      <c r="O12" s="11">
        <v>5</v>
      </c>
      <c r="P12" s="11">
        <v>5</v>
      </c>
      <c r="Q12" s="11"/>
      <c r="R12" s="11"/>
      <c r="S12" s="11"/>
      <c r="T12" s="11">
        <v>34</v>
      </c>
      <c r="U12" s="11">
        <v>4</v>
      </c>
      <c r="V12" s="11">
        <v>9</v>
      </c>
      <c r="W12" s="11">
        <v>9</v>
      </c>
      <c r="X12" s="11"/>
      <c r="Y12" s="11"/>
      <c r="Z12" s="11"/>
      <c r="AA12" s="11"/>
      <c r="AB12" s="11"/>
      <c r="AC12" s="11"/>
      <c r="AD12" s="11">
        <v>38</v>
      </c>
      <c r="AE12" s="11"/>
      <c r="AF12" s="11">
        <v>20</v>
      </c>
      <c r="AG12" s="11"/>
      <c r="AH12" s="11">
        <v>26</v>
      </c>
      <c r="AI12" s="11">
        <v>4</v>
      </c>
      <c r="AJ12" s="11">
        <v>25</v>
      </c>
      <c r="AK12" s="11"/>
      <c r="AL12" s="11">
        <v>40</v>
      </c>
      <c r="AM12" s="11">
        <v>2</v>
      </c>
      <c r="AN12" s="11">
        <v>40</v>
      </c>
      <c r="AO12" s="11">
        <v>5</v>
      </c>
      <c r="AP12" s="11">
        <v>25</v>
      </c>
      <c r="AQ12" s="11">
        <v>2</v>
      </c>
      <c r="AR12" s="11">
        <v>45</v>
      </c>
      <c r="AS12" s="11"/>
      <c r="AT12" s="11"/>
      <c r="AU12" s="11"/>
      <c r="AV12" s="11">
        <v>15</v>
      </c>
      <c r="AW12" s="11"/>
      <c r="AX12" s="11">
        <v>20</v>
      </c>
      <c r="AY12" s="11">
        <v>2</v>
      </c>
      <c r="AZ12" s="11">
        <v>25</v>
      </c>
      <c r="BA12" s="11"/>
      <c r="BB12" s="11">
        <v>10</v>
      </c>
      <c r="BC12" s="11"/>
      <c r="BD12" s="11">
        <v>20</v>
      </c>
      <c r="BE12" s="11"/>
      <c r="BF12" s="11"/>
      <c r="BG12" s="11"/>
      <c r="BH12" s="11">
        <v>52</v>
      </c>
      <c r="BI12" s="11"/>
      <c r="BJ12" s="11">
        <v>40</v>
      </c>
      <c r="BK12" s="11">
        <v>35</v>
      </c>
      <c r="BL12" s="11">
        <v>1</v>
      </c>
      <c r="BM12" s="11"/>
      <c r="BN12" s="11"/>
      <c r="BO12" s="11"/>
      <c r="BP12" s="11"/>
      <c r="BQ12" s="11"/>
      <c r="BR12" s="11"/>
      <c r="BS12" s="11">
        <v>18</v>
      </c>
      <c r="BT12" s="11">
        <v>9</v>
      </c>
      <c r="BU12" s="11">
        <v>9</v>
      </c>
      <c r="BV12" s="11">
        <f t="shared" ref="BV12:BV20" si="0">SUM(BS12:BU12)</f>
        <v>36</v>
      </c>
      <c r="BW12" s="11">
        <f>C12+D12+E12+G12+I12+K12+M12+O12+Q12+S12+T12+V12+X12+Z12+AB12+AD12+AF12+AH12+AJ12+AL12+AN12+AP12+AR12+AT12+AV12+AX12+AZ12+BB12+BD12+BF12+BH12+BJ12+BK12+BM12+BN12+BO12+BQ12</f>
        <v>636</v>
      </c>
      <c r="BX12" s="11">
        <f>D12+F12+H12+J12+L12+N12+P12+R12+U12+W12+Y12+AA12+AC12+AE12+AG12+AI12+AK12+AM12+AO12+AQ12+AS12+AU12+AW12+AY12+BA12+BC12+BE12+BG12+BI12+BL12+BN12+BP12+BR12</f>
        <v>57</v>
      </c>
      <c r="BY12" s="11"/>
    </row>
    <row r="13" spans="1:77" ht="31.5">
      <c r="A13" s="7">
        <v>2</v>
      </c>
      <c r="B13" s="1" t="s">
        <v>2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>
        <v>1000</v>
      </c>
      <c r="Y13" s="11">
        <v>25</v>
      </c>
      <c r="Z13" s="11">
        <v>90</v>
      </c>
      <c r="AA13" s="11"/>
      <c r="AB13" s="11">
        <v>50</v>
      </c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>
        <v>6</v>
      </c>
      <c r="BT13" s="11">
        <f t="shared" ref="BT13:BT69" si="1">(AC13+AE13+AG13+AI13+AK13+AM13+AO13+AQ13+AS13+AU13+AW13+AY13+BA13+BC13+BE13+BG13+BL13)*0.06</f>
        <v>0</v>
      </c>
      <c r="BU13" s="11"/>
      <c r="BV13" s="11">
        <f t="shared" si="0"/>
        <v>6</v>
      </c>
      <c r="BW13" s="11">
        <f t="shared" ref="BW13:BW71" si="2">C13+D13+E13+G13+I13+K13+M13+O13+Q13+S13+T13+V13+X13+Z13+AB13+AD13+AF13+AH13+AJ13+AL13+AN13+AP13+AR13+AT13+AV13+AX13+AZ13+BB13+BD13+BF13+BH13+BJ13+BK13+BM13+BN13+BO13+BQ13</f>
        <v>1140</v>
      </c>
      <c r="BX13" s="11">
        <f t="shared" ref="BX13:BX71" si="3">D13+F13+H13+J13+L13+N13+P13+R13+U13+W13+Y13+AA13+AC13+AE13+AG13+AI13+AK13+AM13+AO13+AQ13+AS13+AU13+AW13+AY13+BA13+BC13+BE13+BG13+BI13+BL13+BN13+BP13+BR13</f>
        <v>25</v>
      </c>
      <c r="BY13" s="11">
        <v>40</v>
      </c>
    </row>
    <row r="14" spans="1:77" ht="31.5">
      <c r="A14" s="7">
        <v>3</v>
      </c>
      <c r="B14" s="1" t="s">
        <v>107</v>
      </c>
      <c r="C14" s="11">
        <v>60</v>
      </c>
      <c r="D14" s="11"/>
      <c r="E14" s="11">
        <v>5</v>
      </c>
      <c r="F14" s="11"/>
      <c r="G14" s="11">
        <v>4</v>
      </c>
      <c r="H14" s="11"/>
      <c r="I14" s="11">
        <v>50</v>
      </c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>
        <v>30</v>
      </c>
      <c r="AK14" s="11">
        <v>30</v>
      </c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>
        <v>0</v>
      </c>
      <c r="BT14" s="11">
        <v>2</v>
      </c>
      <c r="BU14" s="11"/>
      <c r="BV14" s="11">
        <f t="shared" si="0"/>
        <v>2</v>
      </c>
      <c r="BW14" s="11">
        <f t="shared" si="2"/>
        <v>149</v>
      </c>
      <c r="BX14" s="11">
        <f t="shared" si="3"/>
        <v>30</v>
      </c>
      <c r="BY14" s="11">
        <v>29</v>
      </c>
    </row>
    <row r="15" spans="1:77" ht="31.5">
      <c r="A15" s="7"/>
      <c r="B15" s="1" t="s">
        <v>6</v>
      </c>
      <c r="C15" s="11"/>
      <c r="D15" s="11"/>
      <c r="E15" s="11">
        <v>117</v>
      </c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>
        <f>(AB15+AD15+AF15+AH15+AJ15+AL15+AN15+AP15+AR15+AT15+AV15+AX15+AZ15+BB15+BD15+BF15+BH15+BK15+BM15-AC15-AE15-AG15-AI15-AK15-AM15-AO15-AQ15-AS15-AU15-AW15-AY15-BA15-BC15-BE15-BG15-BL15)*0.03</f>
        <v>0</v>
      </c>
      <c r="BT15" s="11">
        <f t="shared" si="1"/>
        <v>0</v>
      </c>
      <c r="BU15" s="11"/>
      <c r="BV15" s="11">
        <f t="shared" si="0"/>
        <v>0</v>
      </c>
      <c r="BW15" s="11">
        <f t="shared" si="2"/>
        <v>117</v>
      </c>
      <c r="BX15" s="11">
        <f t="shared" si="3"/>
        <v>0</v>
      </c>
      <c r="BY15" s="11">
        <v>35</v>
      </c>
    </row>
    <row r="16" spans="1:77" ht="31.5">
      <c r="A16" s="7">
        <v>4</v>
      </c>
      <c r="B16" s="1" t="s">
        <v>3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>
        <v>210</v>
      </c>
      <c r="AC16" s="11">
        <v>20</v>
      </c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>
        <v>6</v>
      </c>
      <c r="BT16" s="11">
        <v>1</v>
      </c>
      <c r="BU16" s="11"/>
      <c r="BV16" s="11">
        <f t="shared" si="0"/>
        <v>7</v>
      </c>
      <c r="BW16" s="11">
        <f t="shared" si="2"/>
        <v>210</v>
      </c>
      <c r="BX16" s="11">
        <f t="shared" si="3"/>
        <v>20</v>
      </c>
      <c r="BY16" s="11">
        <v>20</v>
      </c>
    </row>
    <row r="17" spans="1:77" ht="47.25">
      <c r="A17" s="7">
        <v>5</v>
      </c>
      <c r="B17" s="1" t="s">
        <v>0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>
        <v>35</v>
      </c>
      <c r="BR17" s="11"/>
      <c r="BS17" s="11">
        <f>(AB17+AD17+AF17+AH17+AJ17+AL17+AN17+AP17+AR17+AT17+AV17+AX17+AZ17+BB17+BD17+BF17+BH17+BK17+BM17-AC17-AE17-AG17-AI17-AK17-AM17-AO17-AQ17-AS17-AU17-AW17-AY17-BA17-BC17-BE17-BG17-BL17)*0.03</f>
        <v>0</v>
      </c>
      <c r="BT17" s="11">
        <f t="shared" si="1"/>
        <v>0</v>
      </c>
      <c r="BU17" s="11"/>
      <c r="BV17" s="11">
        <f t="shared" si="0"/>
        <v>0</v>
      </c>
      <c r="BW17" s="11">
        <f t="shared" si="2"/>
        <v>35</v>
      </c>
      <c r="BX17" s="11">
        <f t="shared" si="3"/>
        <v>0</v>
      </c>
      <c r="BY17" s="11">
        <v>15</v>
      </c>
    </row>
    <row r="18" spans="1:77" ht="31.5">
      <c r="A18" s="7">
        <v>6</v>
      </c>
      <c r="B18" s="1" t="s">
        <v>4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>
        <v>138</v>
      </c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>
        <v>4</v>
      </c>
      <c r="BT18" s="11">
        <f t="shared" si="1"/>
        <v>0</v>
      </c>
      <c r="BU18" s="11"/>
      <c r="BV18" s="11">
        <f t="shared" si="0"/>
        <v>4</v>
      </c>
      <c r="BW18" s="11">
        <f t="shared" si="2"/>
        <v>138</v>
      </c>
      <c r="BX18" s="11">
        <f t="shared" si="3"/>
        <v>0</v>
      </c>
      <c r="BY18" s="11">
        <v>23</v>
      </c>
    </row>
    <row r="19" spans="1:77" ht="31.5">
      <c r="A19" s="7">
        <v>7</v>
      </c>
      <c r="B19" s="1" t="s">
        <v>5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>
        <v>28</v>
      </c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>
        <f>(AB19+AD19+AF19+AH19+AJ19+AL19+AN19+AP19+AR19+AT19+AV19+AX19+AZ19+BB19+BD19+BF19+BH19+BK19+BM19-AC19-AE19-AG19-AI19-AK19-AM19-AO19-AQ19-AS19-AU19-AW19-AY19-BA19-BC19-BE19-BG19-BL19)*0.03</f>
        <v>0</v>
      </c>
      <c r="BT19" s="11">
        <f t="shared" si="1"/>
        <v>0</v>
      </c>
      <c r="BU19" s="11"/>
      <c r="BV19" s="11">
        <f t="shared" si="0"/>
        <v>0</v>
      </c>
      <c r="BW19" s="11">
        <f t="shared" si="2"/>
        <v>28</v>
      </c>
      <c r="BX19" s="11">
        <f t="shared" si="3"/>
        <v>0</v>
      </c>
      <c r="BY19" s="11">
        <v>20</v>
      </c>
    </row>
    <row r="20" spans="1:77" ht="31.5">
      <c r="A20" s="7">
        <v>8</v>
      </c>
      <c r="B20" s="1" t="s">
        <v>6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>
        <f>(AB20+AD20+AF20+AH20+AJ20+AL20+AN20+AP20+AR20+AT20+AV20+AX20+AZ20+BB20+BD20+BF20+BH20+BK20+BM20-AC20-AE20-AG20-AI20-AK20-AM20-AO20-AQ20-AS20-AU20-AW20-AY20-BA20-BC20-BE20-BG20-BL20)*0.03</f>
        <v>0</v>
      </c>
      <c r="BT20" s="11">
        <f t="shared" si="1"/>
        <v>0</v>
      </c>
      <c r="BU20" s="11"/>
      <c r="BV20" s="11">
        <f t="shared" si="0"/>
        <v>0</v>
      </c>
      <c r="BW20" s="11">
        <f t="shared" si="2"/>
        <v>0</v>
      </c>
      <c r="BX20" s="11">
        <f t="shared" si="3"/>
        <v>0</v>
      </c>
      <c r="BY20" s="11"/>
    </row>
    <row r="21" spans="1:77" ht="47.25">
      <c r="A21" s="9"/>
      <c r="B21" s="1" t="s">
        <v>111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>
        <v>100</v>
      </c>
      <c r="AC21" s="11">
        <v>100</v>
      </c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>
        <f t="shared" si="2"/>
        <v>100</v>
      </c>
      <c r="BX21" s="11">
        <f t="shared" si="3"/>
        <v>100</v>
      </c>
      <c r="BY21" s="11"/>
    </row>
    <row r="22" spans="1:77" ht="47.25">
      <c r="A22" s="9"/>
      <c r="B22" s="1" t="s">
        <v>112</v>
      </c>
      <c r="C22" s="11"/>
      <c r="D22" s="11">
        <v>120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>
        <f t="shared" si="2"/>
        <v>120</v>
      </c>
      <c r="BX22" s="11">
        <f t="shared" si="3"/>
        <v>120</v>
      </c>
      <c r="BY22" s="11"/>
    </row>
    <row r="23" spans="1:77" ht="31.5">
      <c r="A23" s="9">
        <v>10</v>
      </c>
      <c r="B23" s="1" t="s">
        <v>9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>
        <v>55</v>
      </c>
      <c r="Y23" s="11"/>
      <c r="Z23" s="11">
        <v>20</v>
      </c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>
        <f>(AB23+AD23+AF23+AH23+AJ23+AL23+AN23+AP23+AR23+AT23+AV23+AX23+AZ23+BB23+BD23+BF23+BH23+BK23+BM23-AC23-AE23-AG23-AI23-AK23-AM23-AO23-AQ23-AS23-AU23-AW23-AY23-BA23-BC23-BE23-BG23-BL23)*0.03</f>
        <v>0</v>
      </c>
      <c r="BT23" s="11">
        <f t="shared" si="1"/>
        <v>0</v>
      </c>
      <c r="BU23" s="11"/>
      <c r="BV23" s="11">
        <f>SUM(BS23:BU23)</f>
        <v>0</v>
      </c>
      <c r="BW23" s="11">
        <f t="shared" si="2"/>
        <v>75</v>
      </c>
      <c r="BX23" s="11">
        <f t="shared" si="3"/>
        <v>0</v>
      </c>
      <c r="BY23" s="11"/>
    </row>
    <row r="24" spans="1:77" s="5" customFormat="1">
      <c r="A24" s="8"/>
      <c r="B24" s="2" t="s">
        <v>11</v>
      </c>
      <c r="C24" s="12">
        <f>C12+C13+C14+C15+C16+C17+C18+C19+C20+C23</f>
        <v>60</v>
      </c>
      <c r="D24" s="12">
        <f>D12+D13+D14+D15+D16+D17+D18+D19+D20+D23</f>
        <v>0</v>
      </c>
      <c r="E24" s="12">
        <f>SUM(E12:E23)</f>
        <v>129</v>
      </c>
      <c r="F24" s="12">
        <f t="shared" ref="F24:AK24" si="4">F12+F13+F14+F15+F16+F17+F18+F19+F20+F23</f>
        <v>7</v>
      </c>
      <c r="G24" s="12">
        <f t="shared" si="4"/>
        <v>30</v>
      </c>
      <c r="H24" s="12">
        <f t="shared" si="4"/>
        <v>6</v>
      </c>
      <c r="I24" s="12">
        <f t="shared" si="4"/>
        <v>80</v>
      </c>
      <c r="J24" s="12">
        <f t="shared" si="4"/>
        <v>0</v>
      </c>
      <c r="K24" s="12">
        <f t="shared" si="4"/>
        <v>22</v>
      </c>
      <c r="L24" s="12">
        <f t="shared" si="4"/>
        <v>10</v>
      </c>
      <c r="M24" s="12">
        <f t="shared" si="4"/>
        <v>27</v>
      </c>
      <c r="N24" s="12">
        <f t="shared" si="4"/>
        <v>0</v>
      </c>
      <c r="O24" s="12">
        <f t="shared" si="4"/>
        <v>5</v>
      </c>
      <c r="P24" s="12">
        <f t="shared" si="4"/>
        <v>5</v>
      </c>
      <c r="Q24" s="12">
        <f t="shared" si="4"/>
        <v>0</v>
      </c>
      <c r="R24" s="12">
        <f t="shared" si="4"/>
        <v>0</v>
      </c>
      <c r="S24" s="12">
        <f t="shared" si="4"/>
        <v>0</v>
      </c>
      <c r="T24" s="12">
        <f t="shared" si="4"/>
        <v>34</v>
      </c>
      <c r="U24" s="12">
        <f t="shared" si="4"/>
        <v>4</v>
      </c>
      <c r="V24" s="12">
        <f t="shared" si="4"/>
        <v>9</v>
      </c>
      <c r="W24" s="12">
        <f t="shared" si="4"/>
        <v>9</v>
      </c>
      <c r="X24" s="12">
        <f t="shared" si="4"/>
        <v>1055</v>
      </c>
      <c r="Y24" s="12">
        <f t="shared" si="4"/>
        <v>25</v>
      </c>
      <c r="Z24" s="12">
        <f t="shared" si="4"/>
        <v>138</v>
      </c>
      <c r="AA24" s="12">
        <f t="shared" si="4"/>
        <v>0</v>
      </c>
      <c r="AB24" s="12">
        <f t="shared" si="4"/>
        <v>260</v>
      </c>
      <c r="AC24" s="12">
        <f t="shared" si="4"/>
        <v>20</v>
      </c>
      <c r="AD24" s="12">
        <f t="shared" si="4"/>
        <v>38</v>
      </c>
      <c r="AE24" s="12">
        <f t="shared" si="4"/>
        <v>0</v>
      </c>
      <c r="AF24" s="12">
        <f t="shared" si="4"/>
        <v>20</v>
      </c>
      <c r="AG24" s="12">
        <f t="shared" si="4"/>
        <v>0</v>
      </c>
      <c r="AH24" s="12">
        <f t="shared" si="4"/>
        <v>26</v>
      </c>
      <c r="AI24" s="12">
        <f t="shared" si="4"/>
        <v>4</v>
      </c>
      <c r="AJ24" s="12">
        <v>55</v>
      </c>
      <c r="AK24" s="12">
        <f t="shared" si="4"/>
        <v>30</v>
      </c>
      <c r="AL24" s="12">
        <f t="shared" ref="AL24:BQ24" si="5">AL12+AL13+AL14+AL15+AL16+AL17+AL18+AL19+AL20+AL23</f>
        <v>40</v>
      </c>
      <c r="AM24" s="12">
        <f t="shared" si="5"/>
        <v>2</v>
      </c>
      <c r="AN24" s="12">
        <f t="shared" si="5"/>
        <v>40</v>
      </c>
      <c r="AO24" s="12">
        <f t="shared" si="5"/>
        <v>5</v>
      </c>
      <c r="AP24" s="12">
        <f t="shared" si="5"/>
        <v>25</v>
      </c>
      <c r="AQ24" s="12">
        <f t="shared" si="5"/>
        <v>2</v>
      </c>
      <c r="AR24" s="12">
        <f t="shared" si="5"/>
        <v>45</v>
      </c>
      <c r="AS24" s="12">
        <f t="shared" si="5"/>
        <v>0</v>
      </c>
      <c r="AT24" s="12">
        <f t="shared" si="5"/>
        <v>0</v>
      </c>
      <c r="AU24" s="12">
        <f t="shared" si="5"/>
        <v>0</v>
      </c>
      <c r="AV24" s="12">
        <f t="shared" si="5"/>
        <v>153</v>
      </c>
      <c r="AW24" s="12">
        <f t="shared" si="5"/>
        <v>0</v>
      </c>
      <c r="AX24" s="12">
        <f t="shared" si="5"/>
        <v>20</v>
      </c>
      <c r="AY24" s="12">
        <f t="shared" si="5"/>
        <v>2</v>
      </c>
      <c r="AZ24" s="12">
        <f t="shared" si="5"/>
        <v>25</v>
      </c>
      <c r="BA24" s="12">
        <f t="shared" si="5"/>
        <v>0</v>
      </c>
      <c r="BB24" s="12">
        <f t="shared" si="5"/>
        <v>10</v>
      </c>
      <c r="BC24" s="12">
        <f t="shared" si="5"/>
        <v>0</v>
      </c>
      <c r="BD24" s="12">
        <f t="shared" si="5"/>
        <v>20</v>
      </c>
      <c r="BE24" s="12">
        <f t="shared" si="5"/>
        <v>0</v>
      </c>
      <c r="BF24" s="12">
        <f t="shared" si="5"/>
        <v>0</v>
      </c>
      <c r="BG24" s="12">
        <f t="shared" si="5"/>
        <v>0</v>
      </c>
      <c r="BH24" s="12">
        <f t="shared" si="5"/>
        <v>52</v>
      </c>
      <c r="BI24" s="12">
        <f t="shared" si="5"/>
        <v>0</v>
      </c>
      <c r="BJ24" s="12">
        <f t="shared" si="5"/>
        <v>40</v>
      </c>
      <c r="BK24" s="12">
        <f t="shared" si="5"/>
        <v>35</v>
      </c>
      <c r="BL24" s="12">
        <f t="shared" si="5"/>
        <v>1</v>
      </c>
      <c r="BM24" s="12">
        <f t="shared" si="5"/>
        <v>0</v>
      </c>
      <c r="BN24" s="12">
        <f t="shared" si="5"/>
        <v>0</v>
      </c>
      <c r="BO24" s="12">
        <f t="shared" si="5"/>
        <v>0</v>
      </c>
      <c r="BP24" s="12">
        <f t="shared" si="5"/>
        <v>0</v>
      </c>
      <c r="BQ24" s="12">
        <f t="shared" si="5"/>
        <v>35</v>
      </c>
      <c r="BR24" s="12">
        <f>BR12+BR13+BR14+BR15+BR16+BR17+BR18+BR19+BR20+BR23</f>
        <v>0</v>
      </c>
      <c r="BS24" s="12">
        <f>BS12+BS13+BS14+BS15+BS16+BS17+BS18+BS19+BS20+BS23</f>
        <v>34</v>
      </c>
      <c r="BT24" s="12">
        <f>BT12+BT13+BT14+BT15+BT16+BT17+BT18+BT19+BT20+BT23</f>
        <v>12</v>
      </c>
      <c r="BU24" s="11">
        <v>9</v>
      </c>
      <c r="BV24" s="11">
        <f>SUM(BS24:BU24)</f>
        <v>55</v>
      </c>
      <c r="BW24" s="11">
        <f t="shared" si="2"/>
        <v>2528</v>
      </c>
      <c r="BX24" s="11">
        <f t="shared" si="3"/>
        <v>132</v>
      </c>
      <c r="BY24" s="12">
        <f>SUM(BY12:BY23)</f>
        <v>182</v>
      </c>
    </row>
    <row r="25" spans="1:77">
      <c r="A25" s="7"/>
      <c r="B25" s="2" t="s">
        <v>10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>
        <f>(AB25+AD25+AF25+AH25+AJ25+AL25+AN25+AP25+AR25+AT25+AV25+AX25+AZ25+BB25+BD25+BF25+BH25+BK25+BM25-AC25-AE25-AG25-AI25-AK25-AM25-AO25-AQ25-AS25-AU25-AW25-AY25-BA25-BC25-BE25-BG25-BL25)*0.03</f>
        <v>0</v>
      </c>
      <c r="BT25" s="11">
        <f t="shared" si="1"/>
        <v>0</v>
      </c>
      <c r="BU25" s="11"/>
      <c r="BV25" s="11"/>
      <c r="BW25" s="11">
        <f t="shared" si="2"/>
        <v>0</v>
      </c>
      <c r="BX25" s="11">
        <f t="shared" si="3"/>
        <v>0</v>
      </c>
      <c r="BY25" s="11"/>
    </row>
    <row r="26" spans="1:77" ht="31.5">
      <c r="A26" s="7">
        <v>13</v>
      </c>
      <c r="B26" s="1" t="s">
        <v>116</v>
      </c>
      <c r="C26" s="11">
        <v>96</v>
      </c>
      <c r="D26" s="11"/>
      <c r="E26" s="11">
        <v>55</v>
      </c>
      <c r="F26" s="11"/>
      <c r="G26" s="11"/>
      <c r="H26" s="11"/>
      <c r="I26" s="16">
        <v>90</v>
      </c>
      <c r="J26" s="11"/>
      <c r="K26" s="11">
        <v>60</v>
      </c>
      <c r="L26" s="11"/>
      <c r="M26" s="11">
        <v>40</v>
      </c>
      <c r="N26" s="11"/>
      <c r="O26" s="11"/>
      <c r="P26" s="11"/>
      <c r="Q26" s="11"/>
      <c r="R26" s="11"/>
      <c r="S26" s="11"/>
      <c r="T26" s="11"/>
      <c r="U26" s="11"/>
      <c r="V26" s="11">
        <v>6</v>
      </c>
      <c r="W26" s="11"/>
      <c r="X26" s="11"/>
      <c r="Y26" s="11"/>
      <c r="Z26" s="11"/>
      <c r="AA26" s="11"/>
      <c r="AB26" s="11"/>
      <c r="AC26" s="11"/>
      <c r="AD26" s="11">
        <v>70</v>
      </c>
      <c r="AE26" s="11"/>
      <c r="AF26" s="11">
        <v>60</v>
      </c>
      <c r="AG26" s="11"/>
      <c r="AH26" s="11"/>
      <c r="AI26" s="11"/>
      <c r="AJ26" s="11"/>
      <c r="AK26" s="11"/>
      <c r="AL26" s="11"/>
      <c r="AM26" s="11"/>
      <c r="AN26" s="11">
        <v>31</v>
      </c>
      <c r="AO26" s="11">
        <v>3</v>
      </c>
      <c r="AP26" s="11">
        <v>30</v>
      </c>
      <c r="AQ26" s="11"/>
      <c r="AR26" s="11">
        <v>40</v>
      </c>
      <c r="AS26" s="11"/>
      <c r="AT26" s="11"/>
      <c r="AU26" s="11"/>
      <c r="AV26" s="11">
        <v>10</v>
      </c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>
        <v>50</v>
      </c>
      <c r="BL26" s="11"/>
      <c r="BM26" s="11">
        <f>-BL26</f>
        <v>0</v>
      </c>
      <c r="BN26" s="11"/>
      <c r="BO26" s="11">
        <v>60</v>
      </c>
      <c r="BP26" s="15">
        <v>60</v>
      </c>
      <c r="BQ26" s="11"/>
      <c r="BR26" s="11"/>
      <c r="BS26" s="11">
        <v>12</v>
      </c>
      <c r="BT26" s="11">
        <v>0</v>
      </c>
      <c r="BU26" s="11"/>
      <c r="BV26" s="11">
        <f>SUM(BS26:BU26)</f>
        <v>12</v>
      </c>
      <c r="BW26" s="11">
        <f t="shared" si="2"/>
        <v>698</v>
      </c>
      <c r="BX26" s="11">
        <f t="shared" si="3"/>
        <v>63</v>
      </c>
      <c r="BY26" s="11">
        <v>100</v>
      </c>
    </row>
    <row r="27" spans="1:77">
      <c r="A27" s="7">
        <v>14</v>
      </c>
      <c r="B27" s="3" t="s">
        <v>66</v>
      </c>
      <c r="C27" s="11">
        <v>60</v>
      </c>
      <c r="D27" s="11"/>
      <c r="E27" s="11"/>
      <c r="F27" s="11"/>
      <c r="G27" s="11">
        <v>20</v>
      </c>
      <c r="H27" s="11"/>
      <c r="I27" s="16"/>
      <c r="J27" s="11"/>
      <c r="K27" s="11"/>
      <c r="L27" s="11"/>
      <c r="M27" s="11"/>
      <c r="N27" s="11"/>
      <c r="O27" s="11">
        <v>35</v>
      </c>
      <c r="P27" s="11"/>
      <c r="Q27" s="11">
        <v>25</v>
      </c>
      <c r="R27" s="11"/>
      <c r="S27" s="11">
        <v>5</v>
      </c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>
        <v>50</v>
      </c>
      <c r="AI27" s="11">
        <v>4</v>
      </c>
      <c r="AJ27" s="11"/>
      <c r="AK27" s="11"/>
      <c r="AL27" s="11">
        <v>20</v>
      </c>
      <c r="AM27" s="11"/>
      <c r="AN27" s="11"/>
      <c r="AO27" s="11"/>
      <c r="AP27" s="11"/>
      <c r="AQ27" s="11"/>
      <c r="AR27" s="11"/>
      <c r="AS27" s="11"/>
      <c r="AT27" s="11">
        <v>20</v>
      </c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>
        <v>60</v>
      </c>
      <c r="BP27" s="11"/>
      <c r="BQ27" s="11"/>
      <c r="BR27" s="11"/>
      <c r="BS27" s="11">
        <v>12</v>
      </c>
      <c r="BT27" s="11">
        <v>2</v>
      </c>
      <c r="BU27" s="11"/>
      <c r="BV27" s="11">
        <f>SUM(BS27:BU27)</f>
        <v>14</v>
      </c>
      <c r="BW27" s="11">
        <f t="shared" si="2"/>
        <v>295</v>
      </c>
      <c r="BX27" s="11">
        <f t="shared" si="3"/>
        <v>4</v>
      </c>
      <c r="BY27" s="11">
        <v>118</v>
      </c>
    </row>
    <row r="28" spans="1:77" ht="31.5">
      <c r="A28" s="7">
        <v>15</v>
      </c>
      <c r="B28" s="1" t="s">
        <v>67</v>
      </c>
      <c r="C28" s="11"/>
      <c r="D28" s="11">
        <v>95</v>
      </c>
      <c r="E28" s="11"/>
      <c r="F28" s="11"/>
      <c r="G28" s="11">
        <v>10</v>
      </c>
      <c r="H28" s="11">
        <v>10</v>
      </c>
      <c r="I28" s="11">
        <v>30</v>
      </c>
      <c r="J28" s="11">
        <v>30</v>
      </c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>
        <v>10</v>
      </c>
      <c r="AE28" s="11">
        <v>10</v>
      </c>
      <c r="AF28" s="11">
        <v>20</v>
      </c>
      <c r="AG28" s="11">
        <v>20</v>
      </c>
      <c r="AH28" s="11"/>
      <c r="AI28" s="11"/>
      <c r="AJ28" s="11"/>
      <c r="AK28" s="11"/>
      <c r="AL28" s="11"/>
      <c r="AM28" s="11"/>
      <c r="AN28" s="11"/>
      <c r="AO28" s="11"/>
      <c r="AP28" s="11">
        <v>30</v>
      </c>
      <c r="AQ28" s="11">
        <v>30</v>
      </c>
      <c r="AR28" s="11">
        <v>10</v>
      </c>
      <c r="AS28" s="11">
        <v>10</v>
      </c>
      <c r="AT28" s="11"/>
      <c r="AU28" s="11"/>
      <c r="AV28" s="11">
        <v>5</v>
      </c>
      <c r="AW28" s="11">
        <v>5</v>
      </c>
      <c r="AX28" s="11"/>
      <c r="AY28" s="11"/>
      <c r="AZ28" s="11">
        <v>1</v>
      </c>
      <c r="BA28" s="11">
        <v>1</v>
      </c>
      <c r="BB28" s="11">
        <v>2</v>
      </c>
      <c r="BC28" s="11">
        <v>2</v>
      </c>
      <c r="BD28" s="11">
        <v>1</v>
      </c>
      <c r="BE28" s="11">
        <v>1</v>
      </c>
      <c r="BF28" s="11">
        <v>1</v>
      </c>
      <c r="BG28" s="11">
        <v>1</v>
      </c>
      <c r="BH28" s="11"/>
      <c r="BI28" s="11"/>
      <c r="BJ28" s="11"/>
      <c r="BK28" s="11"/>
      <c r="BL28" s="11"/>
      <c r="BM28" s="11"/>
      <c r="BN28" s="11">
        <v>66</v>
      </c>
      <c r="BO28" s="11"/>
      <c r="BP28" s="11"/>
      <c r="BQ28" s="11"/>
      <c r="BR28" s="11"/>
      <c r="BS28" s="11">
        <f>(AB28+AD28+AF28+AH28+AJ28+AL28+AN28+AP28+AR28+AT28+AV28+AX28+AZ28+BB28+BD28+BF28+BH28+BK28+BM28-AC28-AE28-AG28-AI28-AK28-AM28-AO28-AQ28-AS28-AU28-AW28-AY28-BA28-BC28-BE28-BG28-BL28)*0.03</f>
        <v>0</v>
      </c>
      <c r="BT28" s="11">
        <v>6</v>
      </c>
      <c r="BU28" s="11">
        <v>6</v>
      </c>
      <c r="BV28" s="11">
        <v>12</v>
      </c>
      <c r="BW28" s="11">
        <f t="shared" si="2"/>
        <v>281</v>
      </c>
      <c r="BX28" s="11">
        <f t="shared" si="3"/>
        <v>281</v>
      </c>
      <c r="BY28" s="11"/>
    </row>
    <row r="29" spans="1:77" ht="31.5">
      <c r="A29" s="7"/>
      <c r="B29" s="1" t="s">
        <v>115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>
        <f>(AB29+AD29+AF29+AH29+AJ29+AL29+AN29+AP29+AR29+AT29+AV29+AX29+AZ29+BB29+BD29+BF29+BH29+BK29+BM29-AC29-AE29-AG29-AI29-AK29-AM29-AO29-AQ29-AS29-AU29-AW29-AY29-BA29-BC29-BE29-BG29-BL29)*0.03</f>
        <v>0</v>
      </c>
      <c r="BT29" s="11">
        <f t="shared" si="1"/>
        <v>0</v>
      </c>
      <c r="BU29" s="11"/>
      <c r="BV29" s="11"/>
      <c r="BW29" s="11">
        <f t="shared" si="2"/>
        <v>0</v>
      </c>
      <c r="BX29" s="11">
        <f t="shared" si="3"/>
        <v>0</v>
      </c>
      <c r="BY29" s="11">
        <v>94</v>
      </c>
    </row>
    <row r="30" spans="1:77" ht="36.75" customHeight="1">
      <c r="A30" s="7">
        <v>16</v>
      </c>
      <c r="B30" s="1" t="s">
        <v>68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5">
        <v>70</v>
      </c>
      <c r="BI30" s="11"/>
      <c r="BJ30" s="11">
        <v>70</v>
      </c>
      <c r="BK30" s="11">
        <v>50</v>
      </c>
      <c r="BL30" s="11">
        <v>1</v>
      </c>
      <c r="BM30" s="11">
        <v>6</v>
      </c>
      <c r="BN30" s="11">
        <v>1</v>
      </c>
      <c r="BO30" s="11"/>
      <c r="BP30" s="11"/>
      <c r="BQ30" s="11"/>
      <c r="BR30" s="11"/>
      <c r="BS30" s="11">
        <v>6</v>
      </c>
      <c r="BT30" s="11">
        <v>0</v>
      </c>
      <c r="BU30" s="11">
        <v>6</v>
      </c>
      <c r="BV30" s="11">
        <v>12</v>
      </c>
      <c r="BW30" s="11">
        <f t="shared" si="2"/>
        <v>197</v>
      </c>
      <c r="BX30" s="11">
        <f t="shared" si="3"/>
        <v>2</v>
      </c>
      <c r="BY30" s="11">
        <v>17</v>
      </c>
    </row>
    <row r="31" spans="1:77" ht="36.75" customHeight="1">
      <c r="A31" s="7"/>
      <c r="B31" s="1" t="s">
        <v>113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5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1">
        <f>(AB31+AD31+AF31+AH31+AJ31+AL31+AN31+AP31+AR31+AT31+AV31+AX31+AZ31+BB31+BD31+BF31+BH31+BK31+BM31-AC31-AE31-AG31-AI31-AK31-AM31-AO31-AQ31-AS31-AU31-AW31-AY31-BA31-BC31-BE31-BG31-BL31)*0.03</f>
        <v>0</v>
      </c>
      <c r="BT31" s="11">
        <f t="shared" si="1"/>
        <v>0</v>
      </c>
      <c r="BU31" s="11"/>
      <c r="BV31" s="11"/>
      <c r="BW31" s="11">
        <f t="shared" si="2"/>
        <v>0</v>
      </c>
      <c r="BX31" s="11">
        <f t="shared" si="3"/>
        <v>0</v>
      </c>
      <c r="BY31" s="11">
        <v>20</v>
      </c>
    </row>
    <row r="32" spans="1:77" ht="36.75" customHeight="1">
      <c r="A32" s="7"/>
      <c r="B32" s="1" t="s">
        <v>114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5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>
        <f>(AB32+AD32+AF32+AH32+AJ32+AL32+AN32+AP32+AR32+AT32+AV32+AX32+AZ32+BB32+BD32+BF32+BH32+BK32+BM32-AC32-AE32-AG32-AI32-AK32-AM32-AO32-AQ32-AS32-AU32-AW32-AY32-BA32-BC32-BE32-BG32-BL32)*0.03</f>
        <v>0</v>
      </c>
      <c r="BT32" s="11">
        <f t="shared" si="1"/>
        <v>0</v>
      </c>
      <c r="BU32" s="11"/>
      <c r="BV32" s="11"/>
      <c r="BW32" s="11">
        <f t="shared" si="2"/>
        <v>0</v>
      </c>
      <c r="BX32" s="11">
        <f t="shared" si="3"/>
        <v>0</v>
      </c>
      <c r="BY32" s="11">
        <v>38</v>
      </c>
    </row>
    <row r="33" spans="1:77" s="5" customFormat="1">
      <c r="A33" s="8"/>
      <c r="B33" s="2" t="s">
        <v>1</v>
      </c>
      <c r="C33" s="12">
        <f>C26+C27+C28+C30</f>
        <v>156</v>
      </c>
      <c r="D33" s="12">
        <f t="shared" ref="D33:BO33" si="6">D26+D27+D28+D30</f>
        <v>95</v>
      </c>
      <c r="E33" s="12">
        <f t="shared" si="6"/>
        <v>55</v>
      </c>
      <c r="F33" s="12">
        <f t="shared" si="6"/>
        <v>0</v>
      </c>
      <c r="G33" s="12">
        <f t="shared" si="6"/>
        <v>30</v>
      </c>
      <c r="H33" s="12">
        <f t="shared" si="6"/>
        <v>10</v>
      </c>
      <c r="I33" s="12">
        <f t="shared" si="6"/>
        <v>120</v>
      </c>
      <c r="J33" s="12">
        <f t="shared" si="6"/>
        <v>30</v>
      </c>
      <c r="K33" s="12">
        <f t="shared" si="6"/>
        <v>60</v>
      </c>
      <c r="L33" s="12">
        <f t="shared" si="6"/>
        <v>0</v>
      </c>
      <c r="M33" s="12">
        <f t="shared" si="6"/>
        <v>40</v>
      </c>
      <c r="N33" s="12">
        <f t="shared" si="6"/>
        <v>0</v>
      </c>
      <c r="O33" s="12">
        <f t="shared" si="6"/>
        <v>35</v>
      </c>
      <c r="P33" s="12">
        <f t="shared" si="6"/>
        <v>0</v>
      </c>
      <c r="Q33" s="12">
        <f t="shared" si="6"/>
        <v>25</v>
      </c>
      <c r="R33" s="12">
        <f t="shared" si="6"/>
        <v>0</v>
      </c>
      <c r="S33" s="12">
        <f t="shared" si="6"/>
        <v>5</v>
      </c>
      <c r="T33" s="12">
        <f t="shared" si="6"/>
        <v>0</v>
      </c>
      <c r="U33" s="12">
        <f t="shared" si="6"/>
        <v>0</v>
      </c>
      <c r="V33" s="12">
        <f t="shared" si="6"/>
        <v>6</v>
      </c>
      <c r="W33" s="12">
        <f t="shared" si="6"/>
        <v>0</v>
      </c>
      <c r="X33" s="12">
        <f t="shared" si="6"/>
        <v>0</v>
      </c>
      <c r="Y33" s="12">
        <f t="shared" si="6"/>
        <v>0</v>
      </c>
      <c r="Z33" s="12">
        <f t="shared" si="6"/>
        <v>0</v>
      </c>
      <c r="AA33" s="12">
        <f t="shared" si="6"/>
        <v>0</v>
      </c>
      <c r="AB33" s="12">
        <f t="shared" si="6"/>
        <v>0</v>
      </c>
      <c r="AC33" s="12">
        <f t="shared" si="6"/>
        <v>0</v>
      </c>
      <c r="AD33" s="12">
        <f t="shared" si="6"/>
        <v>80</v>
      </c>
      <c r="AE33" s="12">
        <f t="shared" si="6"/>
        <v>10</v>
      </c>
      <c r="AF33" s="12">
        <f t="shared" si="6"/>
        <v>80</v>
      </c>
      <c r="AG33" s="12">
        <f t="shared" si="6"/>
        <v>20</v>
      </c>
      <c r="AH33" s="12">
        <f t="shared" si="6"/>
        <v>50</v>
      </c>
      <c r="AI33" s="12">
        <f t="shared" si="6"/>
        <v>4</v>
      </c>
      <c r="AJ33" s="12">
        <f t="shared" si="6"/>
        <v>0</v>
      </c>
      <c r="AK33" s="12">
        <f t="shared" si="6"/>
        <v>0</v>
      </c>
      <c r="AL33" s="12">
        <f t="shared" si="6"/>
        <v>20</v>
      </c>
      <c r="AM33" s="12">
        <f t="shared" si="6"/>
        <v>0</v>
      </c>
      <c r="AN33" s="12">
        <f t="shared" si="6"/>
        <v>31</v>
      </c>
      <c r="AO33" s="12">
        <f t="shared" si="6"/>
        <v>3</v>
      </c>
      <c r="AP33" s="12">
        <f t="shared" si="6"/>
        <v>60</v>
      </c>
      <c r="AQ33" s="12">
        <f t="shared" si="6"/>
        <v>30</v>
      </c>
      <c r="AR33" s="12">
        <f t="shared" si="6"/>
        <v>50</v>
      </c>
      <c r="AS33" s="12">
        <f t="shared" si="6"/>
        <v>10</v>
      </c>
      <c r="AT33" s="12">
        <f t="shared" si="6"/>
        <v>20</v>
      </c>
      <c r="AU33" s="12">
        <f t="shared" si="6"/>
        <v>0</v>
      </c>
      <c r="AV33" s="12">
        <f t="shared" si="6"/>
        <v>15</v>
      </c>
      <c r="AW33" s="12">
        <f t="shared" si="6"/>
        <v>5</v>
      </c>
      <c r="AX33" s="12">
        <f t="shared" si="6"/>
        <v>0</v>
      </c>
      <c r="AY33" s="12">
        <f t="shared" si="6"/>
        <v>0</v>
      </c>
      <c r="AZ33" s="12">
        <f t="shared" si="6"/>
        <v>1</v>
      </c>
      <c r="BA33" s="12">
        <f t="shared" si="6"/>
        <v>1</v>
      </c>
      <c r="BB33" s="12">
        <f t="shared" si="6"/>
        <v>2</v>
      </c>
      <c r="BC33" s="12">
        <f t="shared" si="6"/>
        <v>2</v>
      </c>
      <c r="BD33" s="12">
        <f t="shared" si="6"/>
        <v>1</v>
      </c>
      <c r="BE33" s="12">
        <f t="shared" si="6"/>
        <v>1</v>
      </c>
      <c r="BF33" s="12">
        <f t="shared" si="6"/>
        <v>1</v>
      </c>
      <c r="BG33" s="12">
        <f t="shared" si="6"/>
        <v>1</v>
      </c>
      <c r="BH33" s="12">
        <f t="shared" si="6"/>
        <v>70</v>
      </c>
      <c r="BI33" s="12">
        <f t="shared" si="6"/>
        <v>0</v>
      </c>
      <c r="BJ33" s="12">
        <f t="shared" si="6"/>
        <v>70</v>
      </c>
      <c r="BK33" s="12">
        <f t="shared" si="6"/>
        <v>100</v>
      </c>
      <c r="BL33" s="12">
        <f t="shared" si="6"/>
        <v>1</v>
      </c>
      <c r="BM33" s="12">
        <f t="shared" si="6"/>
        <v>6</v>
      </c>
      <c r="BN33" s="12">
        <f t="shared" si="6"/>
        <v>67</v>
      </c>
      <c r="BO33" s="12">
        <f t="shared" si="6"/>
        <v>120</v>
      </c>
      <c r="BP33" s="12">
        <f>BP26+BP27+BP28+BP30</f>
        <v>60</v>
      </c>
      <c r="BQ33" s="12">
        <f>BQ26+BQ27+BQ28+BQ30</f>
        <v>0</v>
      </c>
      <c r="BR33" s="12">
        <f>BR26+BR27+BR28+BR30</f>
        <v>0</v>
      </c>
      <c r="BS33" s="12">
        <f>BS26+BS27+BS28+BS30</f>
        <v>30</v>
      </c>
      <c r="BT33" s="12">
        <f>BT26+BT27+BT28+BT30</f>
        <v>8</v>
      </c>
      <c r="BU33" s="11">
        <v>12</v>
      </c>
      <c r="BV33" s="11">
        <f t="shared" ref="BV33:BV42" si="7">SUM(BS33:BU33)</f>
        <v>50</v>
      </c>
      <c r="BW33" s="11">
        <f t="shared" si="2"/>
        <v>1471</v>
      </c>
      <c r="BX33" s="11">
        <f t="shared" si="3"/>
        <v>350</v>
      </c>
      <c r="BY33" s="12">
        <f>SUM(BY26:BY32)</f>
        <v>387</v>
      </c>
    </row>
    <row r="34" spans="1:77" s="5" customFormat="1">
      <c r="A34" s="8"/>
      <c r="B34" s="2" t="s">
        <v>12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1">
        <f>(AB34+AD34+AF34+AH34+AJ34+AL34+AN34+AP34+AR34+AT34+AV34+AX34+AZ34+BB34+BD34+BF34+BH34+BK34+BM34-AC34-AE34-AG34-AI34-AK34-AM34-AO34-AQ34-AS34-AU34-AW34-AY34-BA34-BC34-BE34-BG34-BL34)*0.03</f>
        <v>0</v>
      </c>
      <c r="BT34" s="11">
        <f t="shared" si="1"/>
        <v>0</v>
      </c>
      <c r="BU34" s="11"/>
      <c r="BV34" s="11">
        <f t="shared" si="7"/>
        <v>0</v>
      </c>
      <c r="BW34" s="11">
        <f t="shared" si="2"/>
        <v>0</v>
      </c>
      <c r="BX34" s="11">
        <f t="shared" si="3"/>
        <v>0</v>
      </c>
      <c r="BY34" s="12"/>
    </row>
    <row r="35" spans="1:77" ht="31.5">
      <c r="A35" s="7">
        <v>23</v>
      </c>
      <c r="B35" s="1" t="s">
        <v>117</v>
      </c>
      <c r="C35" s="11">
        <v>30</v>
      </c>
      <c r="D35" s="11">
        <v>25</v>
      </c>
      <c r="E35" s="11"/>
      <c r="F35" s="11"/>
      <c r="G35" s="11"/>
      <c r="H35" s="11"/>
      <c r="I35" s="11">
        <v>20</v>
      </c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>
        <v>23</v>
      </c>
      <c r="AE35" s="11"/>
      <c r="AF35" s="11">
        <v>7</v>
      </c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>
        <v>10</v>
      </c>
      <c r="AW35" s="11"/>
      <c r="AX35" s="11"/>
      <c r="AY35" s="11"/>
      <c r="AZ35" s="11"/>
      <c r="BA35" s="11"/>
      <c r="BB35" s="11"/>
      <c r="BC35" s="11"/>
      <c r="BD35" s="11"/>
      <c r="BE35" s="11"/>
      <c r="BF35" s="11">
        <v>25</v>
      </c>
      <c r="BG35" s="11"/>
      <c r="BH35" s="11"/>
      <c r="BI35" s="11"/>
      <c r="BJ35" s="11"/>
      <c r="BK35" s="11">
        <v>27</v>
      </c>
      <c r="BL35" s="11"/>
      <c r="BM35" s="15"/>
      <c r="BN35" s="11"/>
      <c r="BO35" s="11">
        <v>28</v>
      </c>
      <c r="BP35" s="11"/>
      <c r="BQ35" s="11"/>
      <c r="BR35" s="11"/>
      <c r="BS35" s="11">
        <v>6</v>
      </c>
      <c r="BT35" s="11">
        <f t="shared" si="1"/>
        <v>0</v>
      </c>
      <c r="BU35" s="11"/>
      <c r="BV35" s="11">
        <f t="shared" si="7"/>
        <v>6</v>
      </c>
      <c r="BW35" s="11">
        <f t="shared" si="2"/>
        <v>195</v>
      </c>
      <c r="BX35" s="11">
        <f t="shared" si="3"/>
        <v>25</v>
      </c>
      <c r="BY35" s="11">
        <v>28</v>
      </c>
    </row>
    <row r="36" spans="1:77" ht="47.25">
      <c r="A36" s="7">
        <v>24</v>
      </c>
      <c r="B36" s="1" t="s">
        <v>69</v>
      </c>
      <c r="C36" s="11">
        <v>15</v>
      </c>
      <c r="D36" s="11">
        <v>11</v>
      </c>
      <c r="E36" s="11"/>
      <c r="F36" s="11"/>
      <c r="G36" s="11"/>
      <c r="H36" s="11"/>
      <c r="I36" s="11">
        <v>10</v>
      </c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>
        <v>12</v>
      </c>
      <c r="AE36" s="11">
        <v>1</v>
      </c>
      <c r="AF36" s="11">
        <v>2</v>
      </c>
      <c r="AG36" s="11"/>
      <c r="AH36" s="11">
        <v>8</v>
      </c>
      <c r="AI36" s="11">
        <v>1</v>
      </c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5">
        <v>5</v>
      </c>
      <c r="BI36" s="11"/>
      <c r="BJ36" s="11">
        <v>3</v>
      </c>
      <c r="BK36" s="11">
        <v>3</v>
      </c>
      <c r="BL36" s="11"/>
      <c r="BM36" s="11"/>
      <c r="BN36" s="11">
        <v>1</v>
      </c>
      <c r="BO36" s="11">
        <v>20</v>
      </c>
      <c r="BP36" s="11">
        <v>5</v>
      </c>
      <c r="BQ36" s="11">
        <v>3</v>
      </c>
      <c r="BR36" s="11"/>
      <c r="BS36" s="11">
        <v>1</v>
      </c>
      <c r="BT36" s="11">
        <v>0</v>
      </c>
      <c r="BU36" s="11">
        <v>1</v>
      </c>
      <c r="BV36" s="11">
        <f t="shared" si="7"/>
        <v>2</v>
      </c>
      <c r="BW36" s="11">
        <f t="shared" si="2"/>
        <v>93</v>
      </c>
      <c r="BX36" s="11">
        <f t="shared" si="3"/>
        <v>19</v>
      </c>
      <c r="BY36" s="11">
        <v>18</v>
      </c>
    </row>
    <row r="37" spans="1:77" ht="31.5">
      <c r="A37" s="7">
        <v>25</v>
      </c>
      <c r="B37" s="1" t="s">
        <v>70</v>
      </c>
      <c r="C37" s="11">
        <v>19</v>
      </c>
      <c r="D37" s="11">
        <v>10</v>
      </c>
      <c r="E37" s="11">
        <v>15</v>
      </c>
      <c r="F37" s="11"/>
      <c r="G37" s="11"/>
      <c r="H37" s="11"/>
      <c r="I37" s="11">
        <v>16</v>
      </c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>
        <v>17</v>
      </c>
      <c r="AE37" s="11">
        <v>3</v>
      </c>
      <c r="AF37" s="11">
        <v>3</v>
      </c>
      <c r="AG37" s="11"/>
      <c r="AH37" s="11">
        <v>14</v>
      </c>
      <c r="AI37" s="11">
        <v>1</v>
      </c>
      <c r="AJ37" s="11"/>
      <c r="AK37" s="11"/>
      <c r="AL37" s="11"/>
      <c r="AM37" s="11"/>
      <c r="AN37" s="11"/>
      <c r="AO37" s="11"/>
      <c r="AP37" s="11">
        <v>5</v>
      </c>
      <c r="AQ37" s="11">
        <v>1</v>
      </c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5">
        <v>7</v>
      </c>
      <c r="BI37" s="11"/>
      <c r="BJ37" s="11">
        <v>7</v>
      </c>
      <c r="BK37" s="11">
        <v>9</v>
      </c>
      <c r="BL37" s="11"/>
      <c r="BM37" s="11">
        <v>2</v>
      </c>
      <c r="BN37" s="11">
        <v>1</v>
      </c>
      <c r="BO37" s="11">
        <v>13</v>
      </c>
      <c r="BP37" s="11">
        <v>4</v>
      </c>
      <c r="BQ37" s="11"/>
      <c r="BR37" s="11"/>
      <c r="BS37" s="11">
        <v>6</v>
      </c>
      <c r="BT37" s="11">
        <v>0</v>
      </c>
      <c r="BU37" s="11">
        <v>1</v>
      </c>
      <c r="BV37" s="11">
        <f t="shared" si="7"/>
        <v>7</v>
      </c>
      <c r="BW37" s="11">
        <f t="shared" si="2"/>
        <v>138</v>
      </c>
      <c r="BX37" s="11">
        <f t="shared" si="3"/>
        <v>20</v>
      </c>
      <c r="BY37" s="11">
        <v>30</v>
      </c>
    </row>
    <row r="38" spans="1:77">
      <c r="A38" s="7">
        <v>26</v>
      </c>
      <c r="B38" s="1" t="s">
        <v>71</v>
      </c>
      <c r="C38" s="11">
        <v>14</v>
      </c>
      <c r="D38" s="11">
        <v>4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>
        <v>3</v>
      </c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5">
        <v>2</v>
      </c>
      <c r="BI38" s="11"/>
      <c r="BJ38" s="11">
        <v>1</v>
      </c>
      <c r="BK38" s="11">
        <v>2</v>
      </c>
      <c r="BL38" s="11"/>
      <c r="BM38" s="11"/>
      <c r="BN38" s="11"/>
      <c r="BO38" s="11"/>
      <c r="BP38" s="11"/>
      <c r="BQ38" s="11"/>
      <c r="BR38" s="11"/>
      <c r="BS38" s="11">
        <v>1</v>
      </c>
      <c r="BT38" s="11">
        <f t="shared" si="1"/>
        <v>0</v>
      </c>
      <c r="BU38" s="11"/>
      <c r="BV38" s="11">
        <f t="shared" si="7"/>
        <v>1</v>
      </c>
      <c r="BW38" s="11">
        <f t="shared" si="2"/>
        <v>26</v>
      </c>
      <c r="BX38" s="11">
        <f t="shared" si="3"/>
        <v>4</v>
      </c>
      <c r="BY38" s="11">
        <v>12</v>
      </c>
    </row>
    <row r="39" spans="1:77" ht="47.25">
      <c r="A39" s="7">
        <v>27</v>
      </c>
      <c r="B39" s="1" t="s">
        <v>72</v>
      </c>
      <c r="C39" s="11">
        <v>6</v>
      </c>
      <c r="D39" s="11">
        <v>3</v>
      </c>
      <c r="E39" s="11"/>
      <c r="F39" s="11"/>
      <c r="G39" s="11"/>
      <c r="H39" s="11"/>
      <c r="I39" s="11">
        <v>4</v>
      </c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5">
        <v>2</v>
      </c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5"/>
      <c r="BL39" s="11"/>
      <c r="BM39" s="11"/>
      <c r="BN39" s="11"/>
      <c r="BO39" s="11"/>
      <c r="BP39" s="11"/>
      <c r="BQ39" s="11"/>
      <c r="BR39" s="11"/>
      <c r="BS39" s="11">
        <v>0</v>
      </c>
      <c r="BT39" s="11">
        <f t="shared" si="1"/>
        <v>0</v>
      </c>
      <c r="BU39" s="11"/>
      <c r="BV39" s="11">
        <f t="shared" si="7"/>
        <v>0</v>
      </c>
      <c r="BW39" s="11">
        <f t="shared" si="2"/>
        <v>15</v>
      </c>
      <c r="BX39" s="11">
        <f t="shared" si="3"/>
        <v>3</v>
      </c>
      <c r="BY39" s="11">
        <v>13</v>
      </c>
    </row>
    <row r="40" spans="1:77" ht="47.25">
      <c r="A40" s="7">
        <v>28</v>
      </c>
      <c r="B40" s="1" t="s">
        <v>73</v>
      </c>
      <c r="C40" s="11">
        <v>7</v>
      </c>
      <c r="D40" s="11">
        <v>3</v>
      </c>
      <c r="E40" s="11"/>
      <c r="F40" s="11"/>
      <c r="G40" s="11"/>
      <c r="H40" s="11"/>
      <c r="I40" s="11">
        <v>3</v>
      </c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>
        <f>(AB40+AD40+AF40+AH40+AJ40+AL40+AN40+AP40+AR40+AT40+AV40+AX40+AZ40+BB40+BD40+BF40+BH40+BK40+BM40-AC40-AE40-AG40-AI40-AK40-AM40-AO40-AQ40-AS40-AU40-AW40-AY40-BA40-BC40-BE40-BG40-BL40)*0.03</f>
        <v>0</v>
      </c>
      <c r="BT40" s="11">
        <f t="shared" si="1"/>
        <v>0</v>
      </c>
      <c r="BU40" s="11"/>
      <c r="BV40" s="11">
        <f t="shared" si="7"/>
        <v>0</v>
      </c>
      <c r="BW40" s="11">
        <f t="shared" si="2"/>
        <v>13</v>
      </c>
      <c r="BX40" s="11">
        <f t="shared" si="3"/>
        <v>3</v>
      </c>
      <c r="BY40" s="11">
        <v>12</v>
      </c>
    </row>
    <row r="41" spans="1:77" ht="31.5">
      <c r="A41" s="7">
        <v>29</v>
      </c>
      <c r="B41" s="1" t="s">
        <v>74</v>
      </c>
      <c r="C41" s="11">
        <v>7</v>
      </c>
      <c r="D41" s="11">
        <v>3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11">
        <f>(AB41+AD41+AF41+AH41+AJ41+AL41+AN41+AP41+AR41+AT41+AV41+AX41+AZ41+BB41+BD41+BF41+BH41+BK41+BM41-AC41-AE41-AG41-AI41-AK41-AM41-AO41-AQ41-AS41-AU41-AW41-AY41-BA41-BC41-BE41-BG41-BL41)*0.03</f>
        <v>0</v>
      </c>
      <c r="BT41" s="11">
        <f t="shared" si="1"/>
        <v>0</v>
      </c>
      <c r="BU41" s="11"/>
      <c r="BV41" s="11">
        <f t="shared" si="7"/>
        <v>0</v>
      </c>
      <c r="BW41" s="11">
        <f t="shared" si="2"/>
        <v>10</v>
      </c>
      <c r="BX41" s="11">
        <f t="shared" si="3"/>
        <v>3</v>
      </c>
      <c r="BY41" s="11">
        <v>4</v>
      </c>
    </row>
    <row r="42" spans="1:77" s="5" customFormat="1">
      <c r="A42" s="7"/>
      <c r="B42" s="2" t="s">
        <v>13</v>
      </c>
      <c r="C42" s="12">
        <f>C35+C36+C37+C38+C39+C40+C41</f>
        <v>98</v>
      </c>
      <c r="D42" s="12">
        <f t="shared" ref="D42:BO42" si="8">D35+D36+D37+D38+D39+D40+D41</f>
        <v>59</v>
      </c>
      <c r="E42" s="12">
        <f t="shared" si="8"/>
        <v>15</v>
      </c>
      <c r="F42" s="12">
        <f t="shared" si="8"/>
        <v>0</v>
      </c>
      <c r="G42" s="12">
        <f t="shared" si="8"/>
        <v>0</v>
      </c>
      <c r="H42" s="12">
        <f t="shared" si="8"/>
        <v>0</v>
      </c>
      <c r="I42" s="12">
        <f t="shared" si="8"/>
        <v>53</v>
      </c>
      <c r="J42" s="12">
        <f t="shared" si="8"/>
        <v>0</v>
      </c>
      <c r="K42" s="12">
        <f t="shared" si="8"/>
        <v>0</v>
      </c>
      <c r="L42" s="12">
        <f t="shared" si="8"/>
        <v>0</v>
      </c>
      <c r="M42" s="12">
        <f t="shared" si="8"/>
        <v>0</v>
      </c>
      <c r="N42" s="12">
        <f t="shared" si="8"/>
        <v>0</v>
      </c>
      <c r="O42" s="12">
        <f t="shared" si="8"/>
        <v>0</v>
      </c>
      <c r="P42" s="12">
        <f t="shared" si="8"/>
        <v>0</v>
      </c>
      <c r="Q42" s="12">
        <f t="shared" si="8"/>
        <v>0</v>
      </c>
      <c r="R42" s="12">
        <f t="shared" si="8"/>
        <v>0</v>
      </c>
      <c r="S42" s="12">
        <f t="shared" si="8"/>
        <v>0</v>
      </c>
      <c r="T42" s="12">
        <f t="shared" si="8"/>
        <v>0</v>
      </c>
      <c r="U42" s="12">
        <f t="shared" si="8"/>
        <v>0</v>
      </c>
      <c r="V42" s="12">
        <f t="shared" si="8"/>
        <v>0</v>
      </c>
      <c r="W42" s="12">
        <f t="shared" si="8"/>
        <v>0</v>
      </c>
      <c r="X42" s="12">
        <f t="shared" si="8"/>
        <v>0</v>
      </c>
      <c r="Y42" s="12">
        <f t="shared" si="8"/>
        <v>0</v>
      </c>
      <c r="Z42" s="12">
        <f t="shared" si="8"/>
        <v>0</v>
      </c>
      <c r="AA42" s="12">
        <f t="shared" si="8"/>
        <v>0</v>
      </c>
      <c r="AB42" s="12">
        <f t="shared" si="8"/>
        <v>0</v>
      </c>
      <c r="AC42" s="12">
        <f t="shared" si="8"/>
        <v>0</v>
      </c>
      <c r="AD42" s="12">
        <f t="shared" si="8"/>
        <v>57</v>
      </c>
      <c r="AE42" s="12">
        <f t="shared" si="8"/>
        <v>4</v>
      </c>
      <c r="AF42" s="12">
        <f t="shared" si="8"/>
        <v>12</v>
      </c>
      <c r="AG42" s="12">
        <f t="shared" si="8"/>
        <v>0</v>
      </c>
      <c r="AH42" s="12">
        <f t="shared" si="8"/>
        <v>22</v>
      </c>
      <c r="AI42" s="12">
        <f t="shared" si="8"/>
        <v>2</v>
      </c>
      <c r="AJ42" s="12">
        <f t="shared" si="8"/>
        <v>0</v>
      </c>
      <c r="AK42" s="12">
        <f t="shared" si="8"/>
        <v>0</v>
      </c>
      <c r="AL42" s="12">
        <f t="shared" si="8"/>
        <v>0</v>
      </c>
      <c r="AM42" s="12">
        <f t="shared" si="8"/>
        <v>0</v>
      </c>
      <c r="AN42" s="12">
        <f t="shared" si="8"/>
        <v>0</v>
      </c>
      <c r="AO42" s="12">
        <f t="shared" si="8"/>
        <v>0</v>
      </c>
      <c r="AP42" s="12">
        <f t="shared" si="8"/>
        <v>5</v>
      </c>
      <c r="AQ42" s="12">
        <f t="shared" si="8"/>
        <v>1</v>
      </c>
      <c r="AR42" s="12">
        <f t="shared" si="8"/>
        <v>0</v>
      </c>
      <c r="AS42" s="12">
        <f t="shared" si="8"/>
        <v>0</v>
      </c>
      <c r="AT42" s="12">
        <f t="shared" si="8"/>
        <v>0</v>
      </c>
      <c r="AU42" s="12">
        <f t="shared" si="8"/>
        <v>0</v>
      </c>
      <c r="AV42" s="12">
        <f t="shared" si="8"/>
        <v>10</v>
      </c>
      <c r="AW42" s="12">
        <f t="shared" si="8"/>
        <v>0</v>
      </c>
      <c r="AX42" s="12">
        <f t="shared" si="8"/>
        <v>0</v>
      </c>
      <c r="AY42" s="12">
        <f t="shared" si="8"/>
        <v>0</v>
      </c>
      <c r="AZ42" s="12">
        <f t="shared" si="8"/>
        <v>0</v>
      </c>
      <c r="BA42" s="12">
        <f t="shared" si="8"/>
        <v>0</v>
      </c>
      <c r="BB42" s="12">
        <f t="shared" si="8"/>
        <v>0</v>
      </c>
      <c r="BC42" s="12">
        <f t="shared" si="8"/>
        <v>0</v>
      </c>
      <c r="BD42" s="12">
        <f t="shared" si="8"/>
        <v>0</v>
      </c>
      <c r="BE42" s="12">
        <f t="shared" si="8"/>
        <v>0</v>
      </c>
      <c r="BF42" s="12">
        <f t="shared" si="8"/>
        <v>25</v>
      </c>
      <c r="BG42" s="12">
        <f t="shared" si="8"/>
        <v>0</v>
      </c>
      <c r="BH42" s="12">
        <f t="shared" si="8"/>
        <v>14</v>
      </c>
      <c r="BI42" s="12">
        <f t="shared" si="8"/>
        <v>0</v>
      </c>
      <c r="BJ42" s="12">
        <f t="shared" si="8"/>
        <v>11</v>
      </c>
      <c r="BK42" s="12">
        <f t="shared" si="8"/>
        <v>41</v>
      </c>
      <c r="BL42" s="12">
        <f t="shared" si="8"/>
        <v>0</v>
      </c>
      <c r="BM42" s="12">
        <f t="shared" si="8"/>
        <v>2</v>
      </c>
      <c r="BN42" s="12">
        <f t="shared" si="8"/>
        <v>2</v>
      </c>
      <c r="BO42" s="12">
        <f t="shared" si="8"/>
        <v>61</v>
      </c>
      <c r="BP42" s="12">
        <f>BP35+BP36+BP37+BP38+BP39+BP40+BP41</f>
        <v>9</v>
      </c>
      <c r="BQ42" s="12">
        <f>BQ35+BQ36+BQ37+BQ38+BQ39+BQ40+BQ41</f>
        <v>3</v>
      </c>
      <c r="BR42" s="12">
        <f>BR35+BR36+BR37+BR38+BR39+BR40+BR41</f>
        <v>0</v>
      </c>
      <c r="BS42" s="12">
        <f>BS35+BS36+BS37+BS38+BS39+BS40+BS41</f>
        <v>14</v>
      </c>
      <c r="BT42" s="12">
        <f>BT35+BT36+BT37+BT38+BT39+BT40+BT41</f>
        <v>0</v>
      </c>
      <c r="BU42" s="11">
        <v>2</v>
      </c>
      <c r="BV42" s="11">
        <f t="shared" si="7"/>
        <v>16</v>
      </c>
      <c r="BW42" s="11">
        <f t="shared" si="2"/>
        <v>490</v>
      </c>
      <c r="BX42" s="11">
        <f t="shared" si="3"/>
        <v>77</v>
      </c>
      <c r="BY42" s="12">
        <f>SUM(BY35:BY41)</f>
        <v>117</v>
      </c>
    </row>
    <row r="43" spans="1:77" s="5" customFormat="1">
      <c r="A43" s="7"/>
      <c r="B43" s="2" t="s">
        <v>14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1">
        <f>(AB43+AD43+AF43+AH43+AJ43+AL43+AN43+AP43+AR43+AT43+AV43+AX43+AZ43+BB43+BD43+BF43+BH43+BK43+BM43-AC43-AE43-AG43-AI43-AK43-AM43-AO43-AQ43-AS43-AU43-AW43-AY43-BA43-BC43-BE43-BG43-BL43)*0.03</f>
        <v>0</v>
      </c>
      <c r="BT43" s="11">
        <f t="shared" si="1"/>
        <v>0</v>
      </c>
      <c r="BU43" s="11"/>
      <c r="BV43" s="11"/>
      <c r="BW43" s="11">
        <f t="shared" si="2"/>
        <v>0</v>
      </c>
      <c r="BX43" s="11">
        <f t="shared" si="3"/>
        <v>0</v>
      </c>
      <c r="BY43" s="12"/>
    </row>
    <row r="44" spans="1:77" ht="30" customHeight="1">
      <c r="A44" s="7">
        <v>31</v>
      </c>
      <c r="B44" s="1" t="s">
        <v>75</v>
      </c>
      <c r="C44" s="11">
        <v>18</v>
      </c>
      <c r="D44" s="11">
        <v>18</v>
      </c>
      <c r="E44" s="11">
        <v>15</v>
      </c>
      <c r="F44" s="11"/>
      <c r="G44" s="11">
        <v>5</v>
      </c>
      <c r="H44" s="11"/>
      <c r="I44" s="11">
        <v>13</v>
      </c>
      <c r="J44" s="11"/>
      <c r="K44" s="11"/>
      <c r="L44" s="11"/>
      <c r="M44" s="11"/>
      <c r="N44" s="11"/>
      <c r="O44" s="11"/>
      <c r="P44" s="11"/>
      <c r="Q44" s="11">
        <v>2</v>
      </c>
      <c r="R44" s="11"/>
      <c r="S44" s="11">
        <v>1</v>
      </c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>
        <v>25</v>
      </c>
      <c r="AE44" s="11">
        <v>2</v>
      </c>
      <c r="AF44" s="11">
        <v>3</v>
      </c>
      <c r="AG44" s="11"/>
      <c r="AH44" s="11">
        <v>18</v>
      </c>
      <c r="AI44" s="11">
        <v>1</v>
      </c>
      <c r="AJ44" s="11"/>
      <c r="AK44" s="11"/>
      <c r="AL44" s="11"/>
      <c r="AM44" s="11"/>
      <c r="AN44" s="11">
        <v>4</v>
      </c>
      <c r="AO44" s="11">
        <v>2</v>
      </c>
      <c r="AP44" s="11">
        <v>7</v>
      </c>
      <c r="AQ44" s="11">
        <v>2</v>
      </c>
      <c r="AR44" s="11">
        <v>7</v>
      </c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>
        <v>9</v>
      </c>
      <c r="BI44" s="11"/>
      <c r="BJ44" s="11">
        <v>12</v>
      </c>
      <c r="BK44" s="11">
        <v>10</v>
      </c>
      <c r="BL44" s="11"/>
      <c r="BM44" s="11">
        <v>1</v>
      </c>
      <c r="BN44" s="11">
        <v>2</v>
      </c>
      <c r="BO44" s="11">
        <v>16</v>
      </c>
      <c r="BP44" s="11">
        <v>7</v>
      </c>
      <c r="BQ44" s="11">
        <v>3</v>
      </c>
      <c r="BR44" s="11"/>
      <c r="BS44" s="11">
        <v>5</v>
      </c>
      <c r="BT44" s="11">
        <v>1</v>
      </c>
      <c r="BU44" s="11">
        <v>2</v>
      </c>
      <c r="BV44" s="11">
        <f t="shared" ref="BV44:BV52" si="9">SUM(BS44:BU44)</f>
        <v>8</v>
      </c>
      <c r="BW44" s="11">
        <f t="shared" si="2"/>
        <v>189</v>
      </c>
      <c r="BX44" s="11">
        <f t="shared" si="3"/>
        <v>34</v>
      </c>
      <c r="BY44" s="11">
        <v>13</v>
      </c>
    </row>
    <row r="45" spans="1:77" ht="47.25">
      <c r="A45" s="7">
        <v>32</v>
      </c>
      <c r="B45" s="1" t="s">
        <v>76</v>
      </c>
      <c r="C45" s="11">
        <v>20</v>
      </c>
      <c r="D45" s="11">
        <v>13</v>
      </c>
      <c r="E45" s="11">
        <v>10</v>
      </c>
      <c r="F45" s="11"/>
      <c r="G45" s="11"/>
      <c r="H45" s="11"/>
      <c r="I45" s="11">
        <v>10</v>
      </c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>
        <v>22</v>
      </c>
      <c r="AE45" s="11">
        <v>1</v>
      </c>
      <c r="AF45" s="11">
        <v>3</v>
      </c>
      <c r="AG45" s="11"/>
      <c r="AH45" s="11">
        <v>10</v>
      </c>
      <c r="AI45" s="11">
        <v>1</v>
      </c>
      <c r="AJ45" s="11"/>
      <c r="AK45" s="11"/>
      <c r="AL45" s="11"/>
      <c r="AM45" s="11"/>
      <c r="AN45" s="11"/>
      <c r="AO45" s="11"/>
      <c r="AP45" s="11">
        <v>1</v>
      </c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5">
        <v>5</v>
      </c>
      <c r="BI45" s="11"/>
      <c r="BJ45" s="11">
        <v>5</v>
      </c>
      <c r="BK45" s="15">
        <v>9</v>
      </c>
      <c r="BL45" s="11"/>
      <c r="BM45" s="11">
        <v>2</v>
      </c>
      <c r="BN45" s="11"/>
      <c r="BO45" s="11"/>
      <c r="BP45" s="11"/>
      <c r="BQ45" s="11"/>
      <c r="BR45" s="11"/>
      <c r="BS45" s="11">
        <v>5</v>
      </c>
      <c r="BT45" s="11">
        <v>1</v>
      </c>
      <c r="BU45" s="11">
        <v>1</v>
      </c>
      <c r="BV45" s="11">
        <f t="shared" si="9"/>
        <v>7</v>
      </c>
      <c r="BW45" s="11">
        <f t="shared" si="2"/>
        <v>110</v>
      </c>
      <c r="BX45" s="11">
        <f t="shared" si="3"/>
        <v>15</v>
      </c>
      <c r="BY45" s="11">
        <v>21</v>
      </c>
    </row>
    <row r="46" spans="1:77" ht="31.5">
      <c r="A46" s="7">
        <v>33</v>
      </c>
      <c r="B46" s="1" t="s">
        <v>77</v>
      </c>
      <c r="C46" s="11">
        <v>10</v>
      </c>
      <c r="D46" s="11">
        <v>2</v>
      </c>
      <c r="E46" s="11"/>
      <c r="F46" s="11"/>
      <c r="G46" s="11"/>
      <c r="H46" s="11"/>
      <c r="I46" s="11">
        <v>2</v>
      </c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>
        <v>3</v>
      </c>
      <c r="AE46" s="11"/>
      <c r="AF46" s="11"/>
      <c r="AG46" s="11"/>
      <c r="AH46" s="11"/>
      <c r="AI46" s="11"/>
      <c r="AJ46" s="11"/>
      <c r="AK46" s="11"/>
      <c r="AL46" s="11"/>
      <c r="AM46" s="11"/>
      <c r="AN46" s="11">
        <v>1</v>
      </c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>
        <v>2</v>
      </c>
      <c r="BL46" s="11"/>
      <c r="BM46" s="11"/>
      <c r="BN46" s="11"/>
      <c r="BO46" s="11"/>
      <c r="BP46" s="11"/>
      <c r="BQ46" s="11"/>
      <c r="BR46" s="11"/>
      <c r="BS46" s="11">
        <v>0</v>
      </c>
      <c r="BT46" s="11">
        <f t="shared" si="1"/>
        <v>0</v>
      </c>
      <c r="BU46" s="11"/>
      <c r="BV46" s="11">
        <f t="shared" si="9"/>
        <v>0</v>
      </c>
      <c r="BW46" s="11">
        <f t="shared" si="2"/>
        <v>20</v>
      </c>
      <c r="BX46" s="11">
        <f t="shared" si="3"/>
        <v>2</v>
      </c>
      <c r="BY46" s="11">
        <v>5</v>
      </c>
    </row>
    <row r="47" spans="1:77" ht="31.5">
      <c r="A47" s="7">
        <v>34</v>
      </c>
      <c r="B47" s="1" t="s">
        <v>78</v>
      </c>
      <c r="C47" s="11">
        <v>7</v>
      </c>
      <c r="D47" s="11">
        <v>3</v>
      </c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>
        <v>3</v>
      </c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1"/>
      <c r="BR47" s="11"/>
      <c r="BS47" s="11">
        <v>0</v>
      </c>
      <c r="BT47" s="11">
        <f t="shared" si="1"/>
        <v>0</v>
      </c>
      <c r="BU47" s="11"/>
      <c r="BV47" s="11">
        <f t="shared" si="9"/>
        <v>0</v>
      </c>
      <c r="BW47" s="11">
        <f t="shared" si="2"/>
        <v>13</v>
      </c>
      <c r="BX47" s="11">
        <f t="shared" si="3"/>
        <v>3</v>
      </c>
      <c r="BY47" s="11">
        <v>8</v>
      </c>
    </row>
    <row r="48" spans="1:77" ht="31.5">
      <c r="A48" s="7">
        <v>35</v>
      </c>
      <c r="B48" s="1" t="s">
        <v>79</v>
      </c>
      <c r="C48" s="11">
        <v>5</v>
      </c>
      <c r="D48" s="11">
        <v>3</v>
      </c>
      <c r="E48" s="11"/>
      <c r="F48" s="11"/>
      <c r="G48" s="11"/>
      <c r="H48" s="11"/>
      <c r="I48" s="11">
        <v>2</v>
      </c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>
        <v>3</v>
      </c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>
        <v>1</v>
      </c>
      <c r="BL48" s="11"/>
      <c r="BM48" s="11"/>
      <c r="BN48" s="11"/>
      <c r="BO48" s="11"/>
      <c r="BP48" s="11"/>
      <c r="BQ48" s="11"/>
      <c r="BR48" s="11"/>
      <c r="BS48" s="11">
        <v>0</v>
      </c>
      <c r="BT48" s="11">
        <f t="shared" si="1"/>
        <v>0</v>
      </c>
      <c r="BU48" s="11"/>
      <c r="BV48" s="11">
        <f t="shared" si="9"/>
        <v>0</v>
      </c>
      <c r="BW48" s="11">
        <f t="shared" si="2"/>
        <v>14</v>
      </c>
      <c r="BX48" s="11">
        <f t="shared" si="3"/>
        <v>3</v>
      </c>
      <c r="BY48" s="11">
        <v>10</v>
      </c>
    </row>
    <row r="49" spans="1:77" ht="31.5">
      <c r="A49" s="7">
        <v>36</v>
      </c>
      <c r="B49" s="1" t="s">
        <v>80</v>
      </c>
      <c r="C49" s="11">
        <v>4</v>
      </c>
      <c r="D49" s="11">
        <v>2</v>
      </c>
      <c r="E49" s="11"/>
      <c r="F49" s="11"/>
      <c r="G49" s="11"/>
      <c r="H49" s="11"/>
      <c r="I49" s="11">
        <v>3</v>
      </c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>
        <v>2</v>
      </c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J49" s="11"/>
      <c r="BK49" s="15">
        <v>2</v>
      </c>
      <c r="BL49" s="11"/>
      <c r="BM49" s="11"/>
      <c r="BN49" s="11"/>
      <c r="BO49" s="11"/>
      <c r="BP49" s="11"/>
      <c r="BQ49" s="11"/>
      <c r="BR49" s="11"/>
      <c r="BS49" s="11">
        <v>0</v>
      </c>
      <c r="BT49" s="11">
        <f t="shared" si="1"/>
        <v>0</v>
      </c>
      <c r="BU49" s="11"/>
      <c r="BV49" s="11">
        <f t="shared" si="9"/>
        <v>0</v>
      </c>
      <c r="BW49" s="11">
        <f t="shared" si="2"/>
        <v>13</v>
      </c>
      <c r="BX49" s="11">
        <f t="shared" si="3"/>
        <v>2</v>
      </c>
      <c r="BY49" s="11">
        <v>10</v>
      </c>
    </row>
    <row r="50" spans="1:77" ht="31.5">
      <c r="A50" s="7">
        <v>37</v>
      </c>
      <c r="B50" s="1" t="s">
        <v>81</v>
      </c>
      <c r="C50" s="11">
        <v>2</v>
      </c>
      <c r="D50" s="11">
        <v>1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>
        <f>(AB50+AD50+AF50+AH50+AJ50+AL50+AN50+AP50+AR50+AT50+AV50+AX50+AZ50+BB50+BD50+BF50+BH50+BK50+BM50-AC50-AE50-AG50-AI50-AK50-AM50-AO50-AQ50-AS50-AU50-AW50-AY50-BA50-BC50-BE50-BG50-BL50)*0.03</f>
        <v>0</v>
      </c>
      <c r="BT50" s="11">
        <f t="shared" si="1"/>
        <v>0</v>
      </c>
      <c r="BU50" s="11"/>
      <c r="BV50" s="11">
        <f t="shared" si="9"/>
        <v>0</v>
      </c>
      <c r="BW50" s="11">
        <f t="shared" si="2"/>
        <v>3</v>
      </c>
      <c r="BX50" s="11">
        <f t="shared" si="3"/>
        <v>1</v>
      </c>
      <c r="BY50" s="11">
        <v>10</v>
      </c>
    </row>
    <row r="51" spans="1:77" ht="31.5">
      <c r="A51" s="7">
        <v>38</v>
      </c>
      <c r="B51" s="1" t="s">
        <v>82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>
        <f>(AB51+AD51+AF51+AH51+AJ51+AL51+AN51+AP51+AR51+AT51+AV51+AX51+AZ51+BB51+BD51+BF51+BH51+BK51+BM51-AC51-AE51-AG51-AI51-AK51-AM51-AO51-AQ51-AS51-AU51-AW51-AY51-BA51-BC51-BE51-BG51-BL51)*0.03</f>
        <v>0</v>
      </c>
      <c r="BT51" s="11">
        <f t="shared" si="1"/>
        <v>0</v>
      </c>
      <c r="BU51" s="11"/>
      <c r="BV51" s="11">
        <f t="shared" si="9"/>
        <v>0</v>
      </c>
      <c r="BW51" s="11">
        <f t="shared" si="2"/>
        <v>0</v>
      </c>
      <c r="BX51" s="11">
        <f t="shared" si="3"/>
        <v>0</v>
      </c>
      <c r="BY51" s="11">
        <v>18</v>
      </c>
    </row>
    <row r="52" spans="1:77" s="5" customFormat="1" ht="18" customHeight="1">
      <c r="A52" s="8"/>
      <c r="B52" s="2" t="s">
        <v>15</v>
      </c>
      <c r="C52" s="12">
        <f>C44+C45+C46+C47+C48+C49+C50+C51</f>
        <v>66</v>
      </c>
      <c r="D52" s="12">
        <f t="shared" ref="D52:BO52" si="10">D44+D45+D46+D47+D48+D49+D50+D51</f>
        <v>42</v>
      </c>
      <c r="E52" s="12">
        <f t="shared" si="10"/>
        <v>25</v>
      </c>
      <c r="F52" s="12">
        <f t="shared" si="10"/>
        <v>0</v>
      </c>
      <c r="G52" s="12">
        <f t="shared" si="10"/>
        <v>5</v>
      </c>
      <c r="H52" s="12">
        <f t="shared" si="10"/>
        <v>0</v>
      </c>
      <c r="I52" s="12">
        <f t="shared" si="10"/>
        <v>30</v>
      </c>
      <c r="J52" s="12">
        <f t="shared" si="10"/>
        <v>0</v>
      </c>
      <c r="K52" s="12">
        <f t="shared" si="10"/>
        <v>0</v>
      </c>
      <c r="L52" s="12">
        <f t="shared" si="10"/>
        <v>0</v>
      </c>
      <c r="M52" s="12">
        <f t="shared" si="10"/>
        <v>0</v>
      </c>
      <c r="N52" s="12">
        <f t="shared" si="10"/>
        <v>0</v>
      </c>
      <c r="O52" s="12">
        <f t="shared" si="10"/>
        <v>0</v>
      </c>
      <c r="P52" s="12">
        <f t="shared" si="10"/>
        <v>0</v>
      </c>
      <c r="Q52" s="12">
        <f t="shared" si="10"/>
        <v>2</v>
      </c>
      <c r="R52" s="12">
        <f t="shared" si="10"/>
        <v>0</v>
      </c>
      <c r="S52" s="12">
        <f t="shared" si="10"/>
        <v>1</v>
      </c>
      <c r="T52" s="12">
        <f t="shared" si="10"/>
        <v>0</v>
      </c>
      <c r="U52" s="12">
        <f t="shared" si="10"/>
        <v>0</v>
      </c>
      <c r="V52" s="12">
        <f t="shared" si="10"/>
        <v>0</v>
      </c>
      <c r="W52" s="12">
        <f t="shared" si="10"/>
        <v>0</v>
      </c>
      <c r="X52" s="12">
        <f t="shared" si="10"/>
        <v>0</v>
      </c>
      <c r="Y52" s="12">
        <f t="shared" si="10"/>
        <v>0</v>
      </c>
      <c r="Z52" s="12">
        <f t="shared" si="10"/>
        <v>0</v>
      </c>
      <c r="AA52" s="12">
        <f t="shared" si="10"/>
        <v>0</v>
      </c>
      <c r="AB52" s="12">
        <f t="shared" si="10"/>
        <v>0</v>
      </c>
      <c r="AC52" s="12">
        <f t="shared" si="10"/>
        <v>0</v>
      </c>
      <c r="AD52" s="12">
        <f t="shared" si="10"/>
        <v>58</v>
      </c>
      <c r="AE52" s="12">
        <f t="shared" si="10"/>
        <v>3</v>
      </c>
      <c r="AF52" s="12">
        <f t="shared" si="10"/>
        <v>6</v>
      </c>
      <c r="AG52" s="12">
        <f t="shared" si="10"/>
        <v>0</v>
      </c>
      <c r="AH52" s="12">
        <f t="shared" si="10"/>
        <v>28</v>
      </c>
      <c r="AI52" s="12">
        <f t="shared" si="10"/>
        <v>2</v>
      </c>
      <c r="AJ52" s="12">
        <f t="shared" si="10"/>
        <v>0</v>
      </c>
      <c r="AK52" s="12">
        <f t="shared" si="10"/>
        <v>0</v>
      </c>
      <c r="AL52" s="12">
        <f t="shared" si="10"/>
        <v>0</v>
      </c>
      <c r="AM52" s="12">
        <f t="shared" si="10"/>
        <v>0</v>
      </c>
      <c r="AN52" s="12">
        <f t="shared" si="10"/>
        <v>5</v>
      </c>
      <c r="AO52" s="12">
        <f t="shared" si="10"/>
        <v>2</v>
      </c>
      <c r="AP52" s="12">
        <f t="shared" si="10"/>
        <v>8</v>
      </c>
      <c r="AQ52" s="12">
        <f t="shared" si="10"/>
        <v>2</v>
      </c>
      <c r="AR52" s="12">
        <f t="shared" si="10"/>
        <v>7</v>
      </c>
      <c r="AS52" s="12">
        <f t="shared" si="10"/>
        <v>0</v>
      </c>
      <c r="AT52" s="12">
        <f t="shared" si="10"/>
        <v>0</v>
      </c>
      <c r="AU52" s="12">
        <f t="shared" si="10"/>
        <v>0</v>
      </c>
      <c r="AV52" s="12">
        <f t="shared" si="10"/>
        <v>0</v>
      </c>
      <c r="AW52" s="12">
        <f t="shared" si="10"/>
        <v>0</v>
      </c>
      <c r="AX52" s="12">
        <f t="shared" si="10"/>
        <v>0</v>
      </c>
      <c r="AY52" s="12">
        <f t="shared" si="10"/>
        <v>0</v>
      </c>
      <c r="AZ52" s="12">
        <f t="shared" si="10"/>
        <v>0</v>
      </c>
      <c r="BA52" s="12">
        <f t="shared" si="10"/>
        <v>0</v>
      </c>
      <c r="BB52" s="12">
        <f t="shared" si="10"/>
        <v>0</v>
      </c>
      <c r="BC52" s="12">
        <f t="shared" si="10"/>
        <v>0</v>
      </c>
      <c r="BD52" s="12">
        <f t="shared" si="10"/>
        <v>0</v>
      </c>
      <c r="BE52" s="12">
        <f t="shared" si="10"/>
        <v>0</v>
      </c>
      <c r="BF52" s="12">
        <f t="shared" si="10"/>
        <v>0</v>
      </c>
      <c r="BG52" s="12">
        <f t="shared" si="10"/>
        <v>0</v>
      </c>
      <c r="BH52" s="12">
        <f t="shared" si="10"/>
        <v>14</v>
      </c>
      <c r="BI52" s="12">
        <f t="shared" si="10"/>
        <v>0</v>
      </c>
      <c r="BJ52" s="12">
        <f t="shared" si="10"/>
        <v>17</v>
      </c>
      <c r="BK52" s="12">
        <f t="shared" si="10"/>
        <v>24</v>
      </c>
      <c r="BL52" s="12">
        <f t="shared" si="10"/>
        <v>0</v>
      </c>
      <c r="BM52" s="12">
        <f t="shared" si="10"/>
        <v>3</v>
      </c>
      <c r="BN52" s="12">
        <f t="shared" si="10"/>
        <v>2</v>
      </c>
      <c r="BO52" s="12">
        <f t="shared" si="10"/>
        <v>16</v>
      </c>
      <c r="BP52" s="12">
        <f>BP44+BP45+BP46+BP47+BP48+BP49+BP50+BP51</f>
        <v>7</v>
      </c>
      <c r="BQ52" s="12">
        <f>BQ44+BQ45+BQ46+BQ47+BQ48+BQ49+BQ50+BQ51</f>
        <v>3</v>
      </c>
      <c r="BR52" s="12">
        <f>BR44+BR45+BR46+BR47+BR48+BR49+BR50+BR51</f>
        <v>0</v>
      </c>
      <c r="BS52" s="12">
        <f>BS44+BS45+BS46+BS47+BS48+BS49+BS50+BS51</f>
        <v>10</v>
      </c>
      <c r="BT52" s="12">
        <f>BT44+BT45+BT46+BT47+BT48+BT49+BT50+BT51</f>
        <v>2</v>
      </c>
      <c r="BU52" s="11">
        <v>3</v>
      </c>
      <c r="BV52" s="11">
        <f t="shared" si="9"/>
        <v>15</v>
      </c>
      <c r="BW52" s="11">
        <f t="shared" si="2"/>
        <v>362</v>
      </c>
      <c r="BX52" s="11">
        <f t="shared" si="3"/>
        <v>60</v>
      </c>
      <c r="BY52" s="12">
        <f>SUM(BY44:BY51)</f>
        <v>95</v>
      </c>
    </row>
    <row r="53" spans="1:77">
      <c r="A53" s="7"/>
      <c r="B53" s="2" t="s">
        <v>16</v>
      </c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>
        <f>(AB53+AD53+AF53+AH53+AJ53+AL53+AN53+AP53+AR53+AT53+AV53+AX53+AZ53+BB53+BD53+BF53+BH53+BK53+BM53-AC53-AE53-AG53-AI53-AK53-AM53-AO53-AQ53-AS53-AU53-AW53-AY53-BA53-BC53-BE53-BG53-BL53)*0.03</f>
        <v>0</v>
      </c>
      <c r="BT53" s="11">
        <f t="shared" si="1"/>
        <v>0</v>
      </c>
      <c r="BU53" s="11"/>
      <c r="BV53" s="11"/>
      <c r="BW53" s="11">
        <f t="shared" si="2"/>
        <v>0</v>
      </c>
      <c r="BX53" s="11">
        <f t="shared" si="3"/>
        <v>0</v>
      </c>
      <c r="BY53" s="11"/>
    </row>
    <row r="54" spans="1:77" ht="47.25">
      <c r="A54" s="7">
        <v>39</v>
      </c>
      <c r="B54" s="1" t="s">
        <v>83</v>
      </c>
      <c r="C54" s="11">
        <v>15</v>
      </c>
      <c r="D54" s="11">
        <v>15</v>
      </c>
      <c r="E54" s="11">
        <v>8</v>
      </c>
      <c r="F54" s="11"/>
      <c r="G54" s="11">
        <v>1</v>
      </c>
      <c r="H54" s="11"/>
      <c r="I54" s="11">
        <v>13</v>
      </c>
      <c r="J54" s="11"/>
      <c r="K54" s="11">
        <v>5</v>
      </c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>
        <v>20</v>
      </c>
      <c r="AE54" s="11">
        <v>3</v>
      </c>
      <c r="AF54" s="11"/>
      <c r="AG54" s="11"/>
      <c r="AH54" s="11">
        <v>15</v>
      </c>
      <c r="AI54" s="11">
        <v>1</v>
      </c>
      <c r="AJ54" s="11"/>
      <c r="AK54" s="11"/>
      <c r="AL54" s="11"/>
      <c r="AM54" s="11"/>
      <c r="AN54" s="11"/>
      <c r="AO54" s="11"/>
      <c r="AP54" s="11">
        <v>8</v>
      </c>
      <c r="AQ54" s="11">
        <v>2</v>
      </c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5">
        <v>6</v>
      </c>
      <c r="BI54" s="11"/>
      <c r="BJ54" s="11">
        <v>8</v>
      </c>
      <c r="BK54" s="11">
        <v>4</v>
      </c>
      <c r="BL54" s="11"/>
      <c r="BM54" s="11">
        <v>1</v>
      </c>
      <c r="BN54" s="11">
        <v>2</v>
      </c>
      <c r="BO54" s="11">
        <v>17</v>
      </c>
      <c r="BP54" s="11">
        <v>7</v>
      </c>
      <c r="BQ54" s="11"/>
      <c r="BR54" s="11"/>
      <c r="BS54" s="11">
        <v>5</v>
      </c>
      <c r="BT54" s="11">
        <v>1</v>
      </c>
      <c r="BU54" s="11">
        <v>2</v>
      </c>
      <c r="BV54" s="11">
        <f t="shared" ref="BV54:BV61" si="11">SUM(BS54:BU54)</f>
        <v>8</v>
      </c>
      <c r="BW54" s="11">
        <f t="shared" si="2"/>
        <v>138</v>
      </c>
      <c r="BX54" s="11">
        <f t="shared" si="3"/>
        <v>30</v>
      </c>
      <c r="BY54" s="11">
        <v>16</v>
      </c>
    </row>
    <row r="55" spans="1:77">
      <c r="A55" s="7">
        <v>40</v>
      </c>
      <c r="B55" s="3" t="s">
        <v>84</v>
      </c>
      <c r="C55" s="11">
        <v>10</v>
      </c>
      <c r="D55" s="11">
        <v>10</v>
      </c>
      <c r="E55" s="11"/>
      <c r="F55" s="11"/>
      <c r="G55" s="11"/>
      <c r="H55" s="11"/>
      <c r="I55" s="11">
        <v>5</v>
      </c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>
        <v>8</v>
      </c>
      <c r="AE55" s="11">
        <v>2</v>
      </c>
      <c r="AF55" s="11"/>
      <c r="AG55" s="11"/>
      <c r="AH55" s="11">
        <v>3</v>
      </c>
      <c r="AI55" s="11"/>
      <c r="AJ55" s="11"/>
      <c r="AK55" s="11"/>
      <c r="AL55" s="11"/>
      <c r="AM55" s="11"/>
      <c r="AN55" s="11"/>
      <c r="AO55" s="11"/>
      <c r="AP55" s="11">
        <v>2</v>
      </c>
      <c r="AQ55" s="11"/>
      <c r="AR55" s="11">
        <v>2</v>
      </c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5">
        <v>2</v>
      </c>
      <c r="BI55" s="11"/>
      <c r="BJ55" s="11">
        <v>4</v>
      </c>
      <c r="BK55" s="15">
        <v>5</v>
      </c>
      <c r="BL55" s="11"/>
      <c r="BM55" s="11">
        <v>1</v>
      </c>
      <c r="BN55" s="11"/>
      <c r="BO55" s="11"/>
      <c r="BP55" s="11"/>
      <c r="BQ55" s="11"/>
      <c r="BR55" s="11"/>
      <c r="BS55" s="11">
        <v>2</v>
      </c>
      <c r="BT55" s="11">
        <v>1</v>
      </c>
      <c r="BU55" s="11"/>
      <c r="BV55" s="11">
        <f t="shared" si="11"/>
        <v>3</v>
      </c>
      <c r="BW55" s="11">
        <f t="shared" si="2"/>
        <v>52</v>
      </c>
      <c r="BX55" s="11">
        <f t="shared" si="3"/>
        <v>12</v>
      </c>
      <c r="BY55" s="11">
        <v>18</v>
      </c>
    </row>
    <row r="56" spans="1:77" ht="47.25">
      <c r="A56" s="7">
        <v>41</v>
      </c>
      <c r="B56" s="1" t="s">
        <v>85</v>
      </c>
      <c r="C56" s="11">
        <v>11</v>
      </c>
      <c r="D56" s="11">
        <v>4</v>
      </c>
      <c r="E56" s="11"/>
      <c r="F56" s="11"/>
      <c r="G56" s="11"/>
      <c r="H56" s="11"/>
      <c r="I56" s="11">
        <v>5</v>
      </c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>
        <v>7</v>
      </c>
      <c r="AE56" s="11"/>
      <c r="AF56" s="11"/>
      <c r="AG56" s="11"/>
      <c r="AH56" s="11">
        <v>4</v>
      </c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J56" s="11"/>
      <c r="BK56" s="11">
        <v>2</v>
      </c>
      <c r="BL56" s="11"/>
      <c r="BM56" s="11"/>
      <c r="BN56" s="11"/>
      <c r="BO56" s="11"/>
      <c r="BP56" s="11"/>
      <c r="BQ56" s="11"/>
      <c r="BR56" s="11"/>
      <c r="BS56" s="11">
        <v>1</v>
      </c>
      <c r="BT56" s="11">
        <f t="shared" si="1"/>
        <v>0</v>
      </c>
      <c r="BU56" s="11"/>
      <c r="BV56" s="11">
        <f t="shared" si="11"/>
        <v>1</v>
      </c>
      <c r="BW56" s="11">
        <f t="shared" si="2"/>
        <v>33</v>
      </c>
      <c r="BX56" s="11">
        <f t="shared" si="3"/>
        <v>4</v>
      </c>
      <c r="BY56" s="11">
        <v>25</v>
      </c>
    </row>
    <row r="57" spans="1:77" ht="47.25">
      <c r="A57" s="7">
        <v>42</v>
      </c>
      <c r="B57" s="1" t="s">
        <v>86</v>
      </c>
      <c r="C57" s="11">
        <v>6</v>
      </c>
      <c r="D57" s="11">
        <v>3</v>
      </c>
      <c r="E57" s="11"/>
      <c r="F57" s="11"/>
      <c r="G57" s="11"/>
      <c r="H57" s="11"/>
      <c r="I57" s="11">
        <v>3</v>
      </c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>
        <v>5</v>
      </c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  <c r="BR57" s="11"/>
      <c r="BS57" s="11">
        <v>0</v>
      </c>
      <c r="BT57" s="11">
        <f t="shared" si="1"/>
        <v>0</v>
      </c>
      <c r="BU57" s="11"/>
      <c r="BV57" s="11">
        <f t="shared" si="11"/>
        <v>0</v>
      </c>
      <c r="BW57" s="11">
        <f t="shared" si="2"/>
        <v>17</v>
      </c>
      <c r="BX57" s="11">
        <f t="shared" si="3"/>
        <v>3</v>
      </c>
      <c r="BY57" s="11">
        <v>9</v>
      </c>
    </row>
    <row r="58" spans="1:77">
      <c r="A58" s="7">
        <v>43</v>
      </c>
      <c r="B58" s="1" t="s">
        <v>87</v>
      </c>
      <c r="C58" s="11">
        <v>5</v>
      </c>
      <c r="D58" s="11">
        <v>3</v>
      </c>
      <c r="E58" s="11"/>
      <c r="F58" s="11"/>
      <c r="G58" s="11"/>
      <c r="H58" s="11"/>
      <c r="I58" s="11">
        <v>2</v>
      </c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  <c r="BR58" s="11"/>
      <c r="BS58" s="11">
        <f>(AB58+AD58+AF58+AH58+AJ58+AL58+AN58+AP58+AR58+AT58+AV58+AX58+AZ58+BB58+BD58+BF58+BH58+BK58+BM58-AC58-AE58-AG58-AI58-AK58-AM58-AO58-AQ58-AS58-AU58-AW58-AY58-BA58-BC58-BE58-BG58-BL58)*0.03</f>
        <v>0</v>
      </c>
      <c r="BT58" s="11">
        <f t="shared" si="1"/>
        <v>0</v>
      </c>
      <c r="BU58" s="11"/>
      <c r="BV58" s="11">
        <f t="shared" si="11"/>
        <v>0</v>
      </c>
      <c r="BW58" s="11">
        <f t="shared" si="2"/>
        <v>10</v>
      </c>
      <c r="BX58" s="11">
        <f t="shared" si="3"/>
        <v>3</v>
      </c>
      <c r="BY58" s="11">
        <v>6</v>
      </c>
    </row>
    <row r="59" spans="1:77" ht="47.25">
      <c r="A59" s="7">
        <v>44</v>
      </c>
      <c r="B59" s="1" t="s">
        <v>88</v>
      </c>
      <c r="C59" s="11">
        <v>6</v>
      </c>
      <c r="D59" s="11">
        <v>2</v>
      </c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>
        <v>2</v>
      </c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  <c r="BR59" s="11"/>
      <c r="BS59" s="11">
        <v>0</v>
      </c>
      <c r="BT59" s="11">
        <f t="shared" si="1"/>
        <v>0</v>
      </c>
      <c r="BU59" s="11"/>
      <c r="BV59" s="11">
        <f t="shared" si="11"/>
        <v>0</v>
      </c>
      <c r="BW59" s="11">
        <f t="shared" si="2"/>
        <v>10</v>
      </c>
      <c r="BX59" s="11">
        <f t="shared" si="3"/>
        <v>2</v>
      </c>
      <c r="BY59" s="11">
        <v>6</v>
      </c>
    </row>
    <row r="60" spans="1:77">
      <c r="A60" s="7">
        <v>45</v>
      </c>
      <c r="B60" s="1" t="s">
        <v>89</v>
      </c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  <c r="BR60" s="11"/>
      <c r="BS60" s="11">
        <f>(AB60+AD60+AF60+AH60+AJ60+AL60+AN60+AP60+AR60+AT60+AV60+AX60+AZ60+BB60+BD60+BF60+BH60+BK60+BM60-AC60-AE60-AG60-AI60-AK60-AM60-AO60-AQ60-AS60-AU60-AW60-AY60-BA60-BC60-BE60-BG60-BL60)*0.03</f>
        <v>0</v>
      </c>
      <c r="BT60" s="11">
        <f t="shared" si="1"/>
        <v>0</v>
      </c>
      <c r="BU60" s="11"/>
      <c r="BV60" s="11">
        <f t="shared" si="11"/>
        <v>0</v>
      </c>
      <c r="BW60" s="11">
        <f t="shared" si="2"/>
        <v>0</v>
      </c>
      <c r="BX60" s="11">
        <f t="shared" si="3"/>
        <v>0</v>
      </c>
      <c r="BY60" s="11">
        <v>4</v>
      </c>
    </row>
    <row r="61" spans="1:77" s="5" customFormat="1">
      <c r="A61" s="8"/>
      <c r="B61" s="2" t="s">
        <v>17</v>
      </c>
      <c r="C61" s="12">
        <f>C54+C55+C56+C57+C58+C59+C60</f>
        <v>53</v>
      </c>
      <c r="D61" s="12">
        <f t="shared" ref="D61:BO61" si="12">D54+D55+D56+D57+D58+D59+D60</f>
        <v>37</v>
      </c>
      <c r="E61" s="12">
        <f t="shared" si="12"/>
        <v>8</v>
      </c>
      <c r="F61" s="12">
        <f t="shared" si="12"/>
        <v>0</v>
      </c>
      <c r="G61" s="12">
        <f t="shared" si="12"/>
        <v>1</v>
      </c>
      <c r="H61" s="12">
        <f t="shared" si="12"/>
        <v>0</v>
      </c>
      <c r="I61" s="12">
        <f t="shared" si="12"/>
        <v>28</v>
      </c>
      <c r="J61" s="12">
        <f t="shared" si="12"/>
        <v>0</v>
      </c>
      <c r="K61" s="12">
        <f t="shared" si="12"/>
        <v>5</v>
      </c>
      <c r="L61" s="12">
        <f t="shared" si="12"/>
        <v>0</v>
      </c>
      <c r="M61" s="12">
        <f t="shared" si="12"/>
        <v>0</v>
      </c>
      <c r="N61" s="12">
        <f t="shared" si="12"/>
        <v>0</v>
      </c>
      <c r="O61" s="12">
        <f t="shared" si="12"/>
        <v>0</v>
      </c>
      <c r="P61" s="12">
        <f t="shared" si="12"/>
        <v>0</v>
      </c>
      <c r="Q61" s="12">
        <f t="shared" si="12"/>
        <v>0</v>
      </c>
      <c r="R61" s="12">
        <f t="shared" si="12"/>
        <v>0</v>
      </c>
      <c r="S61" s="12">
        <f t="shared" si="12"/>
        <v>0</v>
      </c>
      <c r="T61" s="12">
        <f t="shared" si="12"/>
        <v>0</v>
      </c>
      <c r="U61" s="12">
        <f t="shared" si="12"/>
        <v>0</v>
      </c>
      <c r="V61" s="12">
        <f t="shared" si="12"/>
        <v>0</v>
      </c>
      <c r="W61" s="12">
        <f t="shared" si="12"/>
        <v>0</v>
      </c>
      <c r="X61" s="12">
        <f t="shared" si="12"/>
        <v>0</v>
      </c>
      <c r="Y61" s="12">
        <f t="shared" si="12"/>
        <v>0</v>
      </c>
      <c r="Z61" s="12">
        <f t="shared" si="12"/>
        <v>0</v>
      </c>
      <c r="AA61" s="12">
        <f t="shared" si="12"/>
        <v>0</v>
      </c>
      <c r="AB61" s="12">
        <f t="shared" si="12"/>
        <v>0</v>
      </c>
      <c r="AC61" s="12">
        <f t="shared" si="12"/>
        <v>0</v>
      </c>
      <c r="AD61" s="12">
        <f t="shared" si="12"/>
        <v>42</v>
      </c>
      <c r="AE61" s="12">
        <f t="shared" si="12"/>
        <v>5</v>
      </c>
      <c r="AF61" s="12">
        <f t="shared" si="12"/>
        <v>0</v>
      </c>
      <c r="AG61" s="12">
        <f t="shared" si="12"/>
        <v>0</v>
      </c>
      <c r="AH61" s="12">
        <f t="shared" si="12"/>
        <v>22</v>
      </c>
      <c r="AI61" s="12">
        <f t="shared" si="12"/>
        <v>1</v>
      </c>
      <c r="AJ61" s="12">
        <f t="shared" si="12"/>
        <v>0</v>
      </c>
      <c r="AK61" s="12">
        <f t="shared" si="12"/>
        <v>0</v>
      </c>
      <c r="AL61" s="12">
        <f t="shared" si="12"/>
        <v>0</v>
      </c>
      <c r="AM61" s="12">
        <f t="shared" si="12"/>
        <v>0</v>
      </c>
      <c r="AN61" s="12">
        <f t="shared" si="12"/>
        <v>0</v>
      </c>
      <c r="AO61" s="12">
        <f t="shared" si="12"/>
        <v>0</v>
      </c>
      <c r="AP61" s="12">
        <f t="shared" si="12"/>
        <v>10</v>
      </c>
      <c r="AQ61" s="12">
        <f t="shared" si="12"/>
        <v>2</v>
      </c>
      <c r="AR61" s="12">
        <f t="shared" si="12"/>
        <v>2</v>
      </c>
      <c r="AS61" s="12">
        <f t="shared" si="12"/>
        <v>0</v>
      </c>
      <c r="AT61" s="12">
        <f t="shared" si="12"/>
        <v>0</v>
      </c>
      <c r="AU61" s="12">
        <f t="shared" si="12"/>
        <v>0</v>
      </c>
      <c r="AV61" s="12">
        <f t="shared" si="12"/>
        <v>0</v>
      </c>
      <c r="AW61" s="12">
        <f t="shared" si="12"/>
        <v>0</v>
      </c>
      <c r="AX61" s="12">
        <f t="shared" si="12"/>
        <v>0</v>
      </c>
      <c r="AY61" s="12">
        <f t="shared" si="12"/>
        <v>0</v>
      </c>
      <c r="AZ61" s="12">
        <f t="shared" si="12"/>
        <v>0</v>
      </c>
      <c r="BA61" s="12">
        <f t="shared" si="12"/>
        <v>0</v>
      </c>
      <c r="BB61" s="12">
        <f t="shared" si="12"/>
        <v>0</v>
      </c>
      <c r="BC61" s="12">
        <f t="shared" si="12"/>
        <v>0</v>
      </c>
      <c r="BD61" s="12">
        <f t="shared" si="12"/>
        <v>0</v>
      </c>
      <c r="BE61" s="12">
        <f t="shared" si="12"/>
        <v>0</v>
      </c>
      <c r="BF61" s="12">
        <f t="shared" si="12"/>
        <v>0</v>
      </c>
      <c r="BG61" s="12">
        <f t="shared" si="12"/>
        <v>0</v>
      </c>
      <c r="BH61" s="12">
        <f t="shared" si="12"/>
        <v>8</v>
      </c>
      <c r="BI61" s="12">
        <f t="shared" si="12"/>
        <v>0</v>
      </c>
      <c r="BJ61" s="12">
        <f t="shared" si="12"/>
        <v>12</v>
      </c>
      <c r="BK61" s="12">
        <f t="shared" si="12"/>
        <v>11</v>
      </c>
      <c r="BL61" s="12">
        <f t="shared" si="12"/>
        <v>0</v>
      </c>
      <c r="BM61" s="12">
        <f t="shared" si="12"/>
        <v>2</v>
      </c>
      <c r="BN61" s="12">
        <f t="shared" si="12"/>
        <v>2</v>
      </c>
      <c r="BO61" s="12">
        <f t="shared" si="12"/>
        <v>17</v>
      </c>
      <c r="BP61" s="12">
        <f>BP54+BP55+BP56+BP57+BP58+BP59+BP60</f>
        <v>7</v>
      </c>
      <c r="BQ61" s="12">
        <f>BQ54+BQ55+BQ56+BQ57+BQ58+BQ59+BQ60</f>
        <v>0</v>
      </c>
      <c r="BR61" s="12">
        <f>BR54+BR55+BR56+BR57+BR58+BR59+BR60</f>
        <v>0</v>
      </c>
      <c r="BS61" s="12">
        <f>BS54+BS55+BS56+BS57+BS58+BS59+BS60</f>
        <v>8</v>
      </c>
      <c r="BT61" s="12">
        <f>BT54+BT55+BT56+BT57+BT58+BT59+BT60</f>
        <v>2</v>
      </c>
      <c r="BU61" s="11">
        <v>2</v>
      </c>
      <c r="BV61" s="11">
        <f t="shared" si="11"/>
        <v>12</v>
      </c>
      <c r="BW61" s="11">
        <f t="shared" si="2"/>
        <v>260</v>
      </c>
      <c r="BX61" s="11">
        <f t="shared" si="3"/>
        <v>54</v>
      </c>
      <c r="BY61" s="12">
        <f>SUM(BY54:BY60)</f>
        <v>84</v>
      </c>
    </row>
    <row r="62" spans="1:77">
      <c r="A62" s="7"/>
      <c r="B62" s="2" t="s">
        <v>18</v>
      </c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  <c r="BR62" s="11"/>
      <c r="BS62" s="11">
        <f>(AB62+AD62+AF62+AH62+AJ62+AL62+AN62+AP62+AR62+AT62+AV62+AX62+AZ62+BB62+BD62+BF62+BH62+BK62+BM62-AC62-AE62-AG62-AI62-AK62-AM62-AO62-AQ62-AS62-AU62-AW62-AY62-BA62-BC62-BE62-BG62-BL62)*0.03</f>
        <v>0</v>
      </c>
      <c r="BT62" s="11">
        <f t="shared" si="1"/>
        <v>0</v>
      </c>
      <c r="BU62" s="11"/>
      <c r="BV62" s="11"/>
      <c r="BW62" s="11">
        <f t="shared" si="2"/>
        <v>0</v>
      </c>
      <c r="BX62" s="11">
        <f t="shared" si="3"/>
        <v>0</v>
      </c>
      <c r="BY62" s="11"/>
    </row>
    <row r="63" spans="1:77" ht="31.5">
      <c r="A63" s="7">
        <v>46</v>
      </c>
      <c r="B63" s="1" t="s">
        <v>90</v>
      </c>
      <c r="C63" s="11">
        <v>35</v>
      </c>
      <c r="D63" s="11">
        <v>26</v>
      </c>
      <c r="E63" s="11">
        <v>30</v>
      </c>
      <c r="F63" s="11"/>
      <c r="G63" s="11">
        <v>3</v>
      </c>
      <c r="H63" s="11"/>
      <c r="I63" s="11">
        <v>30</v>
      </c>
      <c r="J63" s="11">
        <v>2</v>
      </c>
      <c r="K63" s="11">
        <v>5</v>
      </c>
      <c r="L63" s="11"/>
      <c r="M63" s="11"/>
      <c r="N63" s="11"/>
      <c r="O63" s="11"/>
      <c r="P63" s="11"/>
      <c r="Q63" s="11">
        <v>5</v>
      </c>
      <c r="R63" s="11"/>
      <c r="S63" s="11">
        <v>1</v>
      </c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>
        <v>33</v>
      </c>
      <c r="AE63" s="11">
        <v>3</v>
      </c>
      <c r="AF63" s="11">
        <v>5</v>
      </c>
      <c r="AG63" s="11"/>
      <c r="AH63" s="11">
        <v>30</v>
      </c>
      <c r="AI63" s="11">
        <v>3</v>
      </c>
      <c r="AJ63" s="11"/>
      <c r="AK63" s="11"/>
      <c r="AL63" s="11"/>
      <c r="AM63" s="11"/>
      <c r="AN63" s="11">
        <v>30</v>
      </c>
      <c r="AO63" s="11">
        <v>2</v>
      </c>
      <c r="AP63" s="11">
        <v>30</v>
      </c>
      <c r="AQ63" s="11">
        <v>10</v>
      </c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5">
        <v>25</v>
      </c>
      <c r="BI63" s="11"/>
      <c r="BJ63" s="11">
        <v>5</v>
      </c>
      <c r="BK63" s="11">
        <v>22</v>
      </c>
      <c r="BL63" s="11"/>
      <c r="BM63" s="11">
        <v>3</v>
      </c>
      <c r="BN63" s="11">
        <v>2</v>
      </c>
      <c r="BO63" s="11">
        <v>35</v>
      </c>
      <c r="BP63" s="11">
        <v>21</v>
      </c>
      <c r="BQ63" s="11">
        <v>10</v>
      </c>
      <c r="BR63" s="11"/>
      <c r="BS63" s="11">
        <v>5</v>
      </c>
      <c r="BT63" s="11">
        <v>1</v>
      </c>
      <c r="BU63" s="11">
        <v>3</v>
      </c>
      <c r="BV63" s="11">
        <f t="shared" ref="BV63:BV71" si="13">SUM(BS63:BU63)</f>
        <v>9</v>
      </c>
      <c r="BW63" s="11">
        <f t="shared" si="2"/>
        <v>365</v>
      </c>
      <c r="BX63" s="11">
        <f t="shared" si="3"/>
        <v>69</v>
      </c>
      <c r="BY63" s="11">
        <v>24</v>
      </c>
    </row>
    <row r="64" spans="1:77" ht="47.25">
      <c r="A64" s="7">
        <v>47</v>
      </c>
      <c r="B64" s="1" t="s">
        <v>91</v>
      </c>
      <c r="C64" s="11">
        <v>18</v>
      </c>
      <c r="D64" s="11">
        <v>12</v>
      </c>
      <c r="E64" s="11"/>
      <c r="F64" s="11"/>
      <c r="G64" s="11"/>
      <c r="H64" s="11"/>
      <c r="I64" s="11">
        <v>6</v>
      </c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>
        <v>8</v>
      </c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5">
        <v>3</v>
      </c>
      <c r="BI64" s="11"/>
      <c r="BJ64" s="11">
        <v>2</v>
      </c>
      <c r="BK64" s="11">
        <v>1</v>
      </c>
      <c r="BL64" s="11"/>
      <c r="BM64" s="11">
        <v>1</v>
      </c>
      <c r="BN64" s="11">
        <v>1</v>
      </c>
      <c r="BO64" s="11"/>
      <c r="BP64" s="11"/>
      <c r="BQ64" s="11"/>
      <c r="BR64" s="11"/>
      <c r="BS64" s="11">
        <v>1</v>
      </c>
      <c r="BT64" s="11">
        <f t="shared" si="1"/>
        <v>0</v>
      </c>
      <c r="BU64" s="11"/>
      <c r="BV64" s="11">
        <f t="shared" si="13"/>
        <v>1</v>
      </c>
      <c r="BW64" s="11">
        <f t="shared" si="2"/>
        <v>52</v>
      </c>
      <c r="BX64" s="11">
        <f t="shared" si="3"/>
        <v>13</v>
      </c>
      <c r="BY64" s="11">
        <v>11</v>
      </c>
    </row>
    <row r="65" spans="1:77">
      <c r="A65" s="7">
        <v>48</v>
      </c>
      <c r="B65" s="1" t="s">
        <v>92</v>
      </c>
      <c r="C65" s="11">
        <v>5</v>
      </c>
      <c r="D65" s="11">
        <v>3</v>
      </c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  <c r="BR65" s="11"/>
      <c r="BS65" s="11">
        <f>(AB65+AD65+AF65+AH65+AJ65+AL65+AN65+AP65+AR65+AT65+AV65+AX65+AZ65+BB65+BD65+BF65+BH65+BK65+BM65-AC65-AE65-AG65-AI65-AK65-AM65-AO65-AQ65-AS65-AU65-AW65-AY65-BA65-BC65-BE65-BG65-BL65)*0.03</f>
        <v>0</v>
      </c>
      <c r="BT65" s="11">
        <f t="shared" si="1"/>
        <v>0</v>
      </c>
      <c r="BU65" s="11"/>
      <c r="BV65" s="11">
        <f t="shared" si="13"/>
        <v>0</v>
      </c>
      <c r="BW65" s="11">
        <f t="shared" si="2"/>
        <v>8</v>
      </c>
      <c r="BX65" s="11">
        <f t="shared" si="3"/>
        <v>3</v>
      </c>
      <c r="BY65" s="11">
        <v>7</v>
      </c>
    </row>
    <row r="66" spans="1:77" ht="31.5">
      <c r="A66" s="7">
        <v>49</v>
      </c>
      <c r="B66" s="1" t="s">
        <v>93</v>
      </c>
      <c r="C66" s="11">
        <v>5</v>
      </c>
      <c r="D66" s="11">
        <v>3</v>
      </c>
      <c r="E66" s="11"/>
      <c r="F66" s="11"/>
      <c r="G66" s="11"/>
      <c r="H66" s="11"/>
      <c r="I66" s="11">
        <v>2</v>
      </c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  <c r="BR66" s="11"/>
      <c r="BS66" s="11">
        <f>(AB66+AD66+AF66+AH66+AJ66+AL66+AN66+AP66+AR66+AT66+AV66+AX66+AZ66+BB66+BD66+BF66+BH66+BK66+BM66-AC66-AE66-AG66-AI66-AK66-AM66-AO66-AQ66-AS66-AU66-AW66-AY66-BA66-BC66-BE66-BG66-BL66)*0.03</f>
        <v>0</v>
      </c>
      <c r="BT66" s="11">
        <f t="shared" si="1"/>
        <v>0</v>
      </c>
      <c r="BU66" s="11"/>
      <c r="BV66" s="11">
        <f t="shared" si="13"/>
        <v>0</v>
      </c>
      <c r="BW66" s="11">
        <f t="shared" si="2"/>
        <v>10</v>
      </c>
      <c r="BX66" s="11">
        <f t="shared" si="3"/>
        <v>3</v>
      </c>
      <c r="BY66" s="11">
        <v>7</v>
      </c>
    </row>
    <row r="67" spans="1:77">
      <c r="A67" s="7">
        <v>50</v>
      </c>
      <c r="B67" s="1" t="s">
        <v>94</v>
      </c>
      <c r="C67" s="11">
        <v>5</v>
      </c>
      <c r="D67" s="11">
        <v>3</v>
      </c>
      <c r="E67" s="11"/>
      <c r="F67" s="11"/>
      <c r="G67" s="11"/>
      <c r="H67" s="11"/>
      <c r="I67" s="11">
        <v>2</v>
      </c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  <c r="BR67" s="11"/>
      <c r="BS67" s="11">
        <f>(AB67+AD67+AF67+AH67+AJ67+AL67+AN67+AP67+AR67+AT67+AV67+AX67+AZ67+BB67+BD67+BF67+BH67+BK67+BM67-AC67-AE67-AG67-AI67-AK67-AM67-AO67-AQ67-AS67-AU67-AW67-AY67-BA67-BC67-BE67-BG67-BL67)*0.03</f>
        <v>0</v>
      </c>
      <c r="BT67" s="11">
        <f t="shared" si="1"/>
        <v>0</v>
      </c>
      <c r="BU67" s="11"/>
      <c r="BV67" s="11">
        <f t="shared" si="13"/>
        <v>0</v>
      </c>
      <c r="BW67" s="11">
        <f t="shared" si="2"/>
        <v>10</v>
      </c>
      <c r="BX67" s="11">
        <f t="shared" si="3"/>
        <v>3</v>
      </c>
      <c r="BY67" s="11">
        <v>8</v>
      </c>
    </row>
    <row r="68" spans="1:77" ht="47.25">
      <c r="A68" s="7">
        <v>51</v>
      </c>
      <c r="B68" s="1" t="s">
        <v>95</v>
      </c>
      <c r="C68" s="11">
        <v>8</v>
      </c>
      <c r="D68" s="11">
        <v>3</v>
      </c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  <c r="BR68" s="11"/>
      <c r="BS68" s="11">
        <f>(AB68+AD68+AF68+AH68+AJ68+AL68+AN68+AP68+AR68+AT68+AV68+AX68+AZ68+BB68+BD68+BF68+BH68+BK68+BM68-AC68-AE68-AG68-AI68-AK68-AM68-AO68-AQ68-AS68-AU68-AW68-AY68-BA68-BC68-BE68-BG68-BL68)*0.03</f>
        <v>0</v>
      </c>
      <c r="BT68" s="11">
        <f t="shared" si="1"/>
        <v>0</v>
      </c>
      <c r="BU68" s="11"/>
      <c r="BV68" s="11">
        <f t="shared" si="13"/>
        <v>0</v>
      </c>
      <c r="BW68" s="11">
        <f t="shared" si="2"/>
        <v>11</v>
      </c>
      <c r="BX68" s="11">
        <f t="shared" si="3"/>
        <v>3</v>
      </c>
      <c r="BY68" s="11">
        <v>9</v>
      </c>
    </row>
    <row r="69" spans="1:77" ht="47.25">
      <c r="A69" s="7">
        <v>52</v>
      </c>
      <c r="B69" s="1" t="s">
        <v>96</v>
      </c>
      <c r="C69" s="11">
        <v>7</v>
      </c>
      <c r="D69" s="11">
        <v>5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>
        <v>1</v>
      </c>
      <c r="BL69" s="11"/>
      <c r="BM69" s="11"/>
      <c r="BN69" s="11"/>
      <c r="BO69" s="11"/>
      <c r="BP69" s="11"/>
      <c r="BQ69" s="11"/>
      <c r="BR69" s="11"/>
      <c r="BS69" s="11">
        <v>0</v>
      </c>
      <c r="BT69" s="11">
        <f t="shared" si="1"/>
        <v>0</v>
      </c>
      <c r="BU69" s="11"/>
      <c r="BV69" s="11">
        <f t="shared" si="13"/>
        <v>0</v>
      </c>
      <c r="BW69" s="11">
        <f t="shared" si="2"/>
        <v>13</v>
      </c>
      <c r="BX69" s="11">
        <f t="shared" si="3"/>
        <v>5</v>
      </c>
      <c r="BY69" s="11">
        <v>15</v>
      </c>
    </row>
    <row r="70" spans="1:77" s="5" customFormat="1">
      <c r="A70" s="8"/>
      <c r="B70" s="2" t="s">
        <v>19</v>
      </c>
      <c r="C70" s="12">
        <f>C63+C64+C65+C66+C67+C68+C69</f>
        <v>83</v>
      </c>
      <c r="D70" s="12">
        <f t="shared" ref="D70:BO70" si="14">D63+D64+D65+D66+D67+D68+D69</f>
        <v>55</v>
      </c>
      <c r="E70" s="12">
        <f t="shared" si="14"/>
        <v>30</v>
      </c>
      <c r="F70" s="12">
        <f t="shared" si="14"/>
        <v>0</v>
      </c>
      <c r="G70" s="12">
        <f t="shared" si="14"/>
        <v>3</v>
      </c>
      <c r="H70" s="12">
        <f t="shared" si="14"/>
        <v>0</v>
      </c>
      <c r="I70" s="12">
        <f t="shared" si="14"/>
        <v>40</v>
      </c>
      <c r="J70" s="12">
        <f t="shared" si="14"/>
        <v>2</v>
      </c>
      <c r="K70" s="12">
        <f t="shared" si="14"/>
        <v>5</v>
      </c>
      <c r="L70" s="12">
        <f t="shared" si="14"/>
        <v>0</v>
      </c>
      <c r="M70" s="12">
        <f t="shared" si="14"/>
        <v>0</v>
      </c>
      <c r="N70" s="12">
        <f t="shared" si="14"/>
        <v>0</v>
      </c>
      <c r="O70" s="12">
        <f t="shared" si="14"/>
        <v>0</v>
      </c>
      <c r="P70" s="12">
        <f t="shared" si="14"/>
        <v>0</v>
      </c>
      <c r="Q70" s="12">
        <f t="shared" si="14"/>
        <v>5</v>
      </c>
      <c r="R70" s="12">
        <f t="shared" si="14"/>
        <v>0</v>
      </c>
      <c r="S70" s="12">
        <f t="shared" si="14"/>
        <v>1</v>
      </c>
      <c r="T70" s="12">
        <f t="shared" si="14"/>
        <v>0</v>
      </c>
      <c r="U70" s="12">
        <f t="shared" si="14"/>
        <v>0</v>
      </c>
      <c r="V70" s="12">
        <f t="shared" si="14"/>
        <v>0</v>
      </c>
      <c r="W70" s="12">
        <f t="shared" si="14"/>
        <v>0</v>
      </c>
      <c r="X70" s="12">
        <f t="shared" si="14"/>
        <v>0</v>
      </c>
      <c r="Y70" s="12">
        <f t="shared" si="14"/>
        <v>0</v>
      </c>
      <c r="Z70" s="12">
        <f t="shared" si="14"/>
        <v>0</v>
      </c>
      <c r="AA70" s="12">
        <f t="shared" si="14"/>
        <v>0</v>
      </c>
      <c r="AB70" s="12">
        <f t="shared" si="14"/>
        <v>0</v>
      </c>
      <c r="AC70" s="12">
        <f t="shared" si="14"/>
        <v>0</v>
      </c>
      <c r="AD70" s="12">
        <f t="shared" si="14"/>
        <v>41</v>
      </c>
      <c r="AE70" s="12">
        <f t="shared" si="14"/>
        <v>3</v>
      </c>
      <c r="AF70" s="12">
        <f t="shared" si="14"/>
        <v>5</v>
      </c>
      <c r="AG70" s="12">
        <f t="shared" si="14"/>
        <v>0</v>
      </c>
      <c r="AH70" s="12">
        <f t="shared" si="14"/>
        <v>30</v>
      </c>
      <c r="AI70" s="12">
        <f t="shared" si="14"/>
        <v>3</v>
      </c>
      <c r="AJ70" s="12">
        <f t="shared" si="14"/>
        <v>0</v>
      </c>
      <c r="AK70" s="12">
        <f t="shared" si="14"/>
        <v>0</v>
      </c>
      <c r="AL70" s="12">
        <f t="shared" si="14"/>
        <v>0</v>
      </c>
      <c r="AM70" s="12">
        <f t="shared" si="14"/>
        <v>0</v>
      </c>
      <c r="AN70" s="12">
        <f t="shared" si="14"/>
        <v>30</v>
      </c>
      <c r="AO70" s="12">
        <f t="shared" si="14"/>
        <v>2</v>
      </c>
      <c r="AP70" s="12">
        <f t="shared" si="14"/>
        <v>30</v>
      </c>
      <c r="AQ70" s="12">
        <f t="shared" si="14"/>
        <v>10</v>
      </c>
      <c r="AR70" s="12">
        <f t="shared" si="14"/>
        <v>0</v>
      </c>
      <c r="AS70" s="12">
        <f t="shared" si="14"/>
        <v>0</v>
      </c>
      <c r="AT70" s="12">
        <f t="shared" si="14"/>
        <v>0</v>
      </c>
      <c r="AU70" s="12">
        <f t="shared" si="14"/>
        <v>0</v>
      </c>
      <c r="AV70" s="12">
        <f t="shared" si="14"/>
        <v>0</v>
      </c>
      <c r="AW70" s="12">
        <f t="shared" si="14"/>
        <v>0</v>
      </c>
      <c r="AX70" s="12">
        <f t="shared" si="14"/>
        <v>0</v>
      </c>
      <c r="AY70" s="12">
        <f t="shared" si="14"/>
        <v>0</v>
      </c>
      <c r="AZ70" s="12">
        <f t="shared" si="14"/>
        <v>0</v>
      </c>
      <c r="BA70" s="12">
        <f t="shared" si="14"/>
        <v>0</v>
      </c>
      <c r="BB70" s="12">
        <f t="shared" si="14"/>
        <v>0</v>
      </c>
      <c r="BC70" s="12">
        <f t="shared" si="14"/>
        <v>0</v>
      </c>
      <c r="BD70" s="12">
        <f t="shared" si="14"/>
        <v>0</v>
      </c>
      <c r="BE70" s="12">
        <f t="shared" si="14"/>
        <v>0</v>
      </c>
      <c r="BF70" s="12">
        <f t="shared" si="14"/>
        <v>0</v>
      </c>
      <c r="BG70" s="12">
        <f t="shared" si="14"/>
        <v>0</v>
      </c>
      <c r="BH70" s="12">
        <f t="shared" si="14"/>
        <v>28</v>
      </c>
      <c r="BI70" s="12">
        <f t="shared" si="14"/>
        <v>0</v>
      </c>
      <c r="BJ70" s="12">
        <f t="shared" si="14"/>
        <v>7</v>
      </c>
      <c r="BK70" s="12">
        <f t="shared" si="14"/>
        <v>24</v>
      </c>
      <c r="BL70" s="12">
        <f t="shared" si="14"/>
        <v>0</v>
      </c>
      <c r="BM70" s="12">
        <f t="shared" si="14"/>
        <v>4</v>
      </c>
      <c r="BN70" s="12">
        <f t="shared" si="14"/>
        <v>3</v>
      </c>
      <c r="BO70" s="12">
        <f t="shared" si="14"/>
        <v>35</v>
      </c>
      <c r="BP70" s="12">
        <f>BP63+BP64+BP65+BP66+BP67+BP68+BP69</f>
        <v>21</v>
      </c>
      <c r="BQ70" s="12">
        <f>BQ63+BQ64+BQ65+BQ66+BQ67+BQ68+BQ69</f>
        <v>10</v>
      </c>
      <c r="BR70" s="12">
        <f>BR63+BR64+BR65+BR66+BR67+BR68+BR69</f>
        <v>0</v>
      </c>
      <c r="BS70" s="12">
        <f>BS63+BS64+BS65+BS66+BS67+BS68+BS69</f>
        <v>6</v>
      </c>
      <c r="BT70" s="12">
        <f>BT63+BT64+BT65+BT66+BT67+BT68+BT69</f>
        <v>1</v>
      </c>
      <c r="BU70" s="11">
        <v>3</v>
      </c>
      <c r="BV70" s="11">
        <f t="shared" si="13"/>
        <v>10</v>
      </c>
      <c r="BW70" s="11">
        <f t="shared" si="2"/>
        <v>469</v>
      </c>
      <c r="BX70" s="11">
        <f t="shared" si="3"/>
        <v>99</v>
      </c>
      <c r="BY70" s="12">
        <f>SUM(BY63:BY69)</f>
        <v>81</v>
      </c>
    </row>
    <row r="71" spans="1:77" s="5" customFormat="1">
      <c r="A71" s="8"/>
      <c r="B71" s="2" t="s">
        <v>20</v>
      </c>
      <c r="C71" s="12">
        <f>C24+C33+C42+C52+C61+C70</f>
        <v>516</v>
      </c>
      <c r="D71" s="12">
        <f t="shared" ref="D71:BO71" si="15">D24+D33+D42+D52+D61+D70</f>
        <v>288</v>
      </c>
      <c r="E71" s="12">
        <f t="shared" si="15"/>
        <v>262</v>
      </c>
      <c r="F71" s="12">
        <f t="shared" si="15"/>
        <v>7</v>
      </c>
      <c r="G71" s="12">
        <f t="shared" si="15"/>
        <v>69</v>
      </c>
      <c r="H71" s="12">
        <f t="shared" si="15"/>
        <v>16</v>
      </c>
      <c r="I71" s="12">
        <f t="shared" si="15"/>
        <v>351</v>
      </c>
      <c r="J71" s="12">
        <f t="shared" si="15"/>
        <v>32</v>
      </c>
      <c r="K71" s="12">
        <f t="shared" si="15"/>
        <v>92</v>
      </c>
      <c r="L71" s="12">
        <f t="shared" si="15"/>
        <v>10</v>
      </c>
      <c r="M71" s="12">
        <f t="shared" si="15"/>
        <v>67</v>
      </c>
      <c r="N71" s="12">
        <f t="shared" si="15"/>
        <v>0</v>
      </c>
      <c r="O71" s="12">
        <f t="shared" si="15"/>
        <v>40</v>
      </c>
      <c r="P71" s="12">
        <f t="shared" si="15"/>
        <v>5</v>
      </c>
      <c r="Q71" s="12">
        <f t="shared" si="15"/>
        <v>32</v>
      </c>
      <c r="R71" s="12">
        <f t="shared" si="15"/>
        <v>0</v>
      </c>
      <c r="S71" s="12">
        <f t="shared" si="15"/>
        <v>7</v>
      </c>
      <c r="T71" s="12">
        <f t="shared" si="15"/>
        <v>34</v>
      </c>
      <c r="U71" s="12">
        <f t="shared" si="15"/>
        <v>4</v>
      </c>
      <c r="V71" s="12">
        <f t="shared" si="15"/>
        <v>15</v>
      </c>
      <c r="W71" s="12">
        <f t="shared" si="15"/>
        <v>9</v>
      </c>
      <c r="X71" s="12">
        <f t="shared" si="15"/>
        <v>1055</v>
      </c>
      <c r="Y71" s="12">
        <f t="shared" si="15"/>
        <v>25</v>
      </c>
      <c r="Z71" s="12">
        <f t="shared" si="15"/>
        <v>138</v>
      </c>
      <c r="AA71" s="12">
        <f t="shared" si="15"/>
        <v>0</v>
      </c>
      <c r="AB71" s="12">
        <f t="shared" si="15"/>
        <v>260</v>
      </c>
      <c r="AC71" s="12">
        <f t="shared" si="15"/>
        <v>20</v>
      </c>
      <c r="AD71" s="12">
        <f t="shared" si="15"/>
        <v>316</v>
      </c>
      <c r="AE71" s="12">
        <f t="shared" si="15"/>
        <v>25</v>
      </c>
      <c r="AF71" s="12">
        <f t="shared" si="15"/>
        <v>123</v>
      </c>
      <c r="AG71" s="12">
        <f t="shared" si="15"/>
        <v>20</v>
      </c>
      <c r="AH71" s="12">
        <f t="shared" si="15"/>
        <v>178</v>
      </c>
      <c r="AI71" s="12">
        <f t="shared" si="15"/>
        <v>16</v>
      </c>
      <c r="AJ71" s="12">
        <v>55</v>
      </c>
      <c r="AK71" s="12">
        <f t="shared" si="15"/>
        <v>30</v>
      </c>
      <c r="AL71" s="12">
        <f t="shared" si="15"/>
        <v>60</v>
      </c>
      <c r="AM71" s="12">
        <f t="shared" si="15"/>
        <v>2</v>
      </c>
      <c r="AN71" s="12">
        <f t="shared" si="15"/>
        <v>106</v>
      </c>
      <c r="AO71" s="12">
        <f t="shared" si="15"/>
        <v>12</v>
      </c>
      <c r="AP71" s="12">
        <f t="shared" si="15"/>
        <v>138</v>
      </c>
      <c r="AQ71" s="12">
        <f t="shared" si="15"/>
        <v>47</v>
      </c>
      <c r="AR71" s="12">
        <f t="shared" si="15"/>
        <v>104</v>
      </c>
      <c r="AS71" s="12">
        <f t="shared" si="15"/>
        <v>10</v>
      </c>
      <c r="AT71" s="12">
        <f t="shared" si="15"/>
        <v>20</v>
      </c>
      <c r="AU71" s="12">
        <f t="shared" si="15"/>
        <v>0</v>
      </c>
      <c r="AV71" s="12">
        <f t="shared" si="15"/>
        <v>178</v>
      </c>
      <c r="AW71" s="12">
        <f t="shared" si="15"/>
        <v>5</v>
      </c>
      <c r="AX71" s="12">
        <f t="shared" si="15"/>
        <v>20</v>
      </c>
      <c r="AY71" s="12">
        <f t="shared" si="15"/>
        <v>2</v>
      </c>
      <c r="AZ71" s="12">
        <f t="shared" si="15"/>
        <v>26</v>
      </c>
      <c r="BA71" s="12">
        <f t="shared" si="15"/>
        <v>1</v>
      </c>
      <c r="BB71" s="12">
        <f t="shared" si="15"/>
        <v>12</v>
      </c>
      <c r="BC71" s="12">
        <f t="shared" si="15"/>
        <v>2</v>
      </c>
      <c r="BD71" s="12">
        <f t="shared" si="15"/>
        <v>21</v>
      </c>
      <c r="BE71" s="12">
        <f t="shared" si="15"/>
        <v>1</v>
      </c>
      <c r="BF71" s="12">
        <f t="shared" si="15"/>
        <v>26</v>
      </c>
      <c r="BG71" s="12">
        <f t="shared" si="15"/>
        <v>1</v>
      </c>
      <c r="BH71" s="12">
        <f t="shared" si="15"/>
        <v>186</v>
      </c>
      <c r="BI71" s="12">
        <f t="shared" si="15"/>
        <v>0</v>
      </c>
      <c r="BJ71" s="12">
        <f t="shared" si="15"/>
        <v>157</v>
      </c>
      <c r="BK71" s="12">
        <f t="shared" si="15"/>
        <v>235</v>
      </c>
      <c r="BL71" s="12">
        <f t="shared" si="15"/>
        <v>2</v>
      </c>
      <c r="BM71" s="12">
        <f t="shared" si="15"/>
        <v>17</v>
      </c>
      <c r="BN71" s="12">
        <f t="shared" si="15"/>
        <v>76</v>
      </c>
      <c r="BO71" s="12">
        <f t="shared" si="15"/>
        <v>249</v>
      </c>
      <c r="BP71" s="12">
        <f>BP24+BP33+BP42+BP52+BP61+BP70</f>
        <v>104</v>
      </c>
      <c r="BQ71" s="12">
        <f>BQ24+BQ33+BQ42+BQ52+BQ61+BQ70</f>
        <v>51</v>
      </c>
      <c r="BR71" s="12">
        <f>BR24+BR33+BR42+BR52+BR61+BR70</f>
        <v>0</v>
      </c>
      <c r="BS71" s="12">
        <f>BS24+BS33+BS42+BS52+BS61+BS70</f>
        <v>102</v>
      </c>
      <c r="BT71" s="12">
        <f>BT24+BT33+BT42+BT52+BT61+BT70</f>
        <v>25</v>
      </c>
      <c r="BU71" s="11">
        <v>32</v>
      </c>
      <c r="BV71" s="11">
        <f t="shared" si="13"/>
        <v>159</v>
      </c>
      <c r="BW71" s="11">
        <f t="shared" si="2"/>
        <v>5580</v>
      </c>
      <c r="BX71" s="11">
        <f t="shared" si="3"/>
        <v>772</v>
      </c>
      <c r="BY71" s="12">
        <f>BY70+BY61+BY52+BY42+BY33+BY24</f>
        <v>946</v>
      </c>
    </row>
    <row r="72" spans="1:77">
      <c r="C72" s="26" t="s">
        <v>118</v>
      </c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7"/>
      <c r="O72" s="27"/>
    </row>
    <row r="73" spans="1:77">
      <c r="B73" s="18"/>
      <c r="C73" s="25" t="s">
        <v>109</v>
      </c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</row>
    <row r="74" spans="1:77"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</row>
    <row r="75" spans="1:77">
      <c r="C75" s="23" t="s">
        <v>108</v>
      </c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4"/>
      <c r="P75" s="24"/>
      <c r="Q75" s="24"/>
    </row>
    <row r="76" spans="1:77">
      <c r="C76" s="23" t="s">
        <v>110</v>
      </c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4"/>
      <c r="P76" s="24"/>
      <c r="Q76" s="24"/>
      <c r="R76" s="24"/>
    </row>
    <row r="77" spans="1:77"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</row>
  </sheetData>
  <mergeCells count="12">
    <mergeCell ref="BO9:BR9"/>
    <mergeCell ref="BS9:BU9"/>
    <mergeCell ref="A9:A10"/>
    <mergeCell ref="B9:B10"/>
    <mergeCell ref="C9:AC9"/>
    <mergeCell ref="AD9:BF9"/>
    <mergeCell ref="BH9:BN9"/>
    <mergeCell ref="C77:O77"/>
    <mergeCell ref="C76:R76"/>
    <mergeCell ref="C73:R74"/>
    <mergeCell ref="C75:Q75"/>
    <mergeCell ref="C72:O72"/>
  </mergeCells>
  <pageMargins left="0.70866141732283472" right="0.70866141732283472" top="0.74803149606299213" bottom="0.74803149606299213" header="0.31496062992125984" footer="0.31496062992125984"/>
  <pageSetup paperSize="9" scale="33" fitToWidth="4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81"/>
  <sheetViews>
    <sheetView tabSelected="1" workbookViewId="0">
      <selection activeCell="H11" sqref="H11"/>
    </sheetView>
  </sheetViews>
  <sheetFormatPr defaultRowHeight="15.75"/>
  <cols>
    <col min="1" max="1" width="15.28515625" style="3" customWidth="1"/>
    <col min="2" max="2" width="42.7109375" style="3" customWidth="1"/>
    <col min="3" max="3" width="8.85546875" style="3" customWidth="1"/>
    <col min="4" max="13" width="9.140625" style="3" customWidth="1"/>
    <col min="14" max="14" width="13.7109375" style="3" customWidth="1"/>
    <col min="15" max="15" width="10.140625" style="3" customWidth="1"/>
    <col min="16" max="16" width="10.85546875" style="3" customWidth="1"/>
    <col min="17" max="33" width="9.140625" style="3" customWidth="1"/>
    <col min="34" max="34" width="6.5703125" style="3" customWidth="1"/>
    <col min="35" max="38" width="9.140625" style="3" customWidth="1"/>
    <col min="39" max="39" width="8.7109375" style="3" customWidth="1"/>
    <col min="40" max="46" width="9.140625" style="3" customWidth="1"/>
    <col min="47" max="47" width="12.42578125" style="3" customWidth="1"/>
    <col min="48" max="65" width="9.140625" style="3" customWidth="1"/>
    <col min="66" max="69" width="12.140625" style="3" customWidth="1"/>
    <col min="70" max="70" width="9.140625" style="3"/>
    <col min="71" max="71" width="9.140625" style="3" customWidth="1"/>
    <col min="72" max="16384" width="9.140625" style="3"/>
  </cols>
  <sheetData>
    <row r="1" spans="1:72">
      <c r="S1" s="23" t="s">
        <v>127</v>
      </c>
      <c r="T1" s="23"/>
      <c r="U1" s="23"/>
    </row>
    <row r="2" spans="1:72">
      <c r="R2" s="23" t="s">
        <v>125</v>
      </c>
      <c r="S2" s="23"/>
      <c r="T2" s="23"/>
      <c r="U2" s="23"/>
      <c r="V2" s="23"/>
    </row>
    <row r="3" spans="1:72">
      <c r="S3" s="23" t="s">
        <v>124</v>
      </c>
      <c r="T3" s="23"/>
      <c r="U3" s="23"/>
    </row>
    <row r="4" spans="1:72">
      <c r="S4" s="23" t="s">
        <v>126</v>
      </c>
      <c r="T4" s="23"/>
      <c r="U4" s="23"/>
    </row>
    <row r="6" spans="1:72">
      <c r="O6" s="3" t="s">
        <v>101</v>
      </c>
    </row>
    <row r="7" spans="1:72">
      <c r="N7" s="3" t="s">
        <v>102</v>
      </c>
    </row>
    <row r="8" spans="1:72">
      <c r="N8" s="3" t="s">
        <v>103</v>
      </c>
    </row>
    <row r="9" spans="1:72">
      <c r="N9" s="3" t="s">
        <v>104</v>
      </c>
    </row>
    <row r="11" spans="1:72" ht="18.75">
      <c r="B11" s="18"/>
      <c r="G11" s="17" t="s">
        <v>99</v>
      </c>
      <c r="H11" s="17"/>
      <c r="I11" s="17"/>
      <c r="J11" s="17"/>
      <c r="K11" s="17"/>
      <c r="L11" s="17"/>
      <c r="M11" s="17"/>
    </row>
    <row r="12" spans="1:72">
      <c r="A12" s="22"/>
      <c r="B12" s="22"/>
    </row>
    <row r="13" spans="1:72" ht="46.5" hidden="1" customHeight="1">
      <c r="A13" s="35" t="s">
        <v>7</v>
      </c>
      <c r="B13" s="35" t="s">
        <v>100</v>
      </c>
      <c r="C13" s="28" t="s">
        <v>35</v>
      </c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4"/>
      <c r="AA13" s="28" t="s">
        <v>53</v>
      </c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30"/>
      <c r="BD13" s="21"/>
      <c r="BE13" s="28" t="s">
        <v>59</v>
      </c>
      <c r="BF13" s="29"/>
      <c r="BG13" s="29"/>
      <c r="BH13" s="29"/>
      <c r="BI13" s="29"/>
      <c r="BJ13" s="30"/>
      <c r="BK13" s="28" t="s">
        <v>62</v>
      </c>
      <c r="BL13" s="29"/>
      <c r="BM13" s="29"/>
      <c r="BN13" s="29"/>
      <c r="BO13" s="29"/>
      <c r="BP13" s="29"/>
      <c r="BQ13" s="21"/>
      <c r="BR13" s="4"/>
      <c r="BS13" s="4"/>
      <c r="BT13" s="4"/>
    </row>
    <row r="14" spans="1:72" ht="145.5" customHeight="1">
      <c r="A14" s="32"/>
      <c r="B14" s="32"/>
      <c r="C14" s="10" t="s">
        <v>21</v>
      </c>
      <c r="D14" s="10" t="s">
        <v>22</v>
      </c>
      <c r="E14" s="10" t="s">
        <v>23</v>
      </c>
      <c r="F14" s="10" t="s">
        <v>24</v>
      </c>
      <c r="G14" s="10" t="s">
        <v>25</v>
      </c>
      <c r="H14" s="10" t="s">
        <v>24</v>
      </c>
      <c r="I14" s="10" t="s">
        <v>26</v>
      </c>
      <c r="J14" s="10" t="s">
        <v>24</v>
      </c>
      <c r="K14" s="10" t="s">
        <v>27</v>
      </c>
      <c r="L14" s="10" t="s">
        <v>24</v>
      </c>
      <c r="M14" s="10" t="s">
        <v>121</v>
      </c>
      <c r="N14" s="10" t="s">
        <v>29</v>
      </c>
      <c r="O14" s="10" t="s">
        <v>24</v>
      </c>
      <c r="P14" s="10" t="s">
        <v>122</v>
      </c>
      <c r="Q14" s="10" t="s">
        <v>52</v>
      </c>
      <c r="R14" s="10" t="s">
        <v>31</v>
      </c>
      <c r="S14" s="10" t="s">
        <v>24</v>
      </c>
      <c r="T14" s="10" t="s">
        <v>32</v>
      </c>
      <c r="U14" s="10" t="s">
        <v>24</v>
      </c>
      <c r="V14" s="10" t="s">
        <v>33</v>
      </c>
      <c r="W14" s="10" t="s">
        <v>24</v>
      </c>
      <c r="X14" s="10" t="s">
        <v>123</v>
      </c>
      <c r="Y14" s="10" t="s">
        <v>36</v>
      </c>
      <c r="Z14" s="10" t="s">
        <v>24</v>
      </c>
      <c r="AA14" s="10" t="s">
        <v>37</v>
      </c>
      <c r="AB14" s="10" t="s">
        <v>24</v>
      </c>
      <c r="AC14" s="10" t="s">
        <v>38</v>
      </c>
      <c r="AD14" s="10" t="s">
        <v>39</v>
      </c>
      <c r="AE14" s="10" t="s">
        <v>40</v>
      </c>
      <c r="AF14" s="10" t="s">
        <v>24</v>
      </c>
      <c r="AG14" s="10" t="s">
        <v>41</v>
      </c>
      <c r="AH14" s="10" t="s">
        <v>24</v>
      </c>
      <c r="AI14" s="10" t="s">
        <v>42</v>
      </c>
      <c r="AJ14" s="10" t="s">
        <v>24</v>
      </c>
      <c r="AK14" s="10" t="s">
        <v>43</v>
      </c>
      <c r="AL14" s="10" t="s">
        <v>24</v>
      </c>
      <c r="AM14" s="10" t="s">
        <v>44</v>
      </c>
      <c r="AN14" s="10" t="s">
        <v>24</v>
      </c>
      <c r="AO14" s="10" t="s">
        <v>45</v>
      </c>
      <c r="AP14" s="10" t="s">
        <v>24</v>
      </c>
      <c r="AQ14" s="10" t="s">
        <v>46</v>
      </c>
      <c r="AR14" s="10" t="s">
        <v>24</v>
      </c>
      <c r="AS14" s="10" t="s">
        <v>47</v>
      </c>
      <c r="AT14" s="10" t="s">
        <v>24</v>
      </c>
      <c r="AU14" s="10" t="s">
        <v>48</v>
      </c>
      <c r="AV14" s="10" t="s">
        <v>24</v>
      </c>
      <c r="AW14" s="10" t="s">
        <v>49</v>
      </c>
      <c r="AX14" s="10" t="s">
        <v>39</v>
      </c>
      <c r="AY14" s="10" t="s">
        <v>50</v>
      </c>
      <c r="AZ14" s="10" t="s">
        <v>39</v>
      </c>
      <c r="BA14" s="10" t="s">
        <v>51</v>
      </c>
      <c r="BB14" s="10" t="s">
        <v>39</v>
      </c>
      <c r="BC14" s="10" t="s">
        <v>63</v>
      </c>
      <c r="BD14" s="10" t="s">
        <v>39</v>
      </c>
      <c r="BE14" s="10" t="s">
        <v>55</v>
      </c>
      <c r="BF14" s="10" t="s">
        <v>57</v>
      </c>
      <c r="BG14" s="10" t="s">
        <v>56</v>
      </c>
      <c r="BH14" s="10" t="s">
        <v>24</v>
      </c>
      <c r="BI14" s="10" t="s">
        <v>64</v>
      </c>
      <c r="BJ14" s="10" t="s">
        <v>58</v>
      </c>
      <c r="BK14" s="10" t="s">
        <v>60</v>
      </c>
      <c r="BL14" s="10" t="s">
        <v>24</v>
      </c>
      <c r="BM14" s="10" t="s">
        <v>61</v>
      </c>
      <c r="BN14" s="10" t="s">
        <v>105</v>
      </c>
      <c r="BO14" s="10" t="s">
        <v>24</v>
      </c>
      <c r="BP14" s="10" t="s">
        <v>97</v>
      </c>
      <c r="BQ14" s="10" t="s">
        <v>106</v>
      </c>
      <c r="BR14" s="14" t="s">
        <v>98</v>
      </c>
      <c r="BS14" s="14" t="s">
        <v>24</v>
      </c>
      <c r="BT14" s="14" t="s">
        <v>65</v>
      </c>
    </row>
    <row r="15" spans="1:72">
      <c r="A15" s="6">
        <v>1</v>
      </c>
      <c r="B15" s="6">
        <v>2</v>
      </c>
      <c r="C15" s="6">
        <v>3</v>
      </c>
      <c r="D15" s="6">
        <v>4</v>
      </c>
      <c r="E15" s="6">
        <v>5</v>
      </c>
      <c r="F15" s="6">
        <v>6</v>
      </c>
      <c r="G15" s="6">
        <v>7</v>
      </c>
      <c r="H15" s="6">
        <v>8</v>
      </c>
      <c r="I15" s="6">
        <v>9</v>
      </c>
      <c r="J15" s="6">
        <v>10</v>
      </c>
      <c r="K15" s="6">
        <v>11</v>
      </c>
      <c r="L15" s="6">
        <v>12</v>
      </c>
      <c r="M15" s="11">
        <v>13</v>
      </c>
      <c r="N15" s="11">
        <v>14</v>
      </c>
      <c r="O15" s="11">
        <v>15</v>
      </c>
      <c r="P15" s="11">
        <v>16</v>
      </c>
      <c r="Q15" s="11">
        <v>17</v>
      </c>
      <c r="R15" s="11">
        <v>18</v>
      </c>
      <c r="S15" s="11">
        <v>19</v>
      </c>
      <c r="T15" s="11">
        <v>20</v>
      </c>
      <c r="U15" s="11">
        <v>21</v>
      </c>
      <c r="V15" s="11">
        <v>22</v>
      </c>
      <c r="W15" s="11">
        <v>23</v>
      </c>
      <c r="X15" s="11">
        <v>24</v>
      </c>
      <c r="Y15" s="11">
        <v>25</v>
      </c>
      <c r="Z15" s="11">
        <v>26</v>
      </c>
      <c r="AA15" s="11">
        <v>27</v>
      </c>
      <c r="AB15" s="11">
        <v>28</v>
      </c>
      <c r="AC15" s="11">
        <v>29</v>
      </c>
      <c r="AD15" s="11">
        <v>30</v>
      </c>
      <c r="AE15" s="11">
        <v>31</v>
      </c>
      <c r="AF15" s="11">
        <v>32</v>
      </c>
      <c r="AG15" s="11">
        <v>33</v>
      </c>
      <c r="AH15" s="11">
        <v>34</v>
      </c>
      <c r="AI15" s="11">
        <v>35</v>
      </c>
      <c r="AJ15" s="11">
        <v>36</v>
      </c>
      <c r="AK15" s="11">
        <v>37</v>
      </c>
      <c r="AL15" s="11">
        <v>38</v>
      </c>
      <c r="AM15" s="11">
        <v>39</v>
      </c>
      <c r="AN15" s="11">
        <v>40</v>
      </c>
      <c r="AO15" s="11">
        <v>41</v>
      </c>
      <c r="AP15" s="11">
        <v>42</v>
      </c>
      <c r="AQ15" s="11">
        <v>43</v>
      </c>
      <c r="AR15" s="11">
        <v>44</v>
      </c>
      <c r="AS15" s="11">
        <v>45</v>
      </c>
      <c r="AT15" s="11">
        <v>46</v>
      </c>
      <c r="AU15" s="11">
        <v>47</v>
      </c>
      <c r="AV15" s="11">
        <v>48</v>
      </c>
      <c r="AW15" s="11">
        <v>49</v>
      </c>
      <c r="AX15" s="11">
        <v>50</v>
      </c>
      <c r="AY15" s="11">
        <v>51</v>
      </c>
      <c r="AZ15" s="11">
        <v>52</v>
      </c>
      <c r="BA15" s="11">
        <v>53</v>
      </c>
      <c r="BB15" s="11">
        <v>54</v>
      </c>
      <c r="BC15" s="11">
        <v>55</v>
      </c>
      <c r="BD15" s="11">
        <v>56</v>
      </c>
      <c r="BE15" s="11">
        <v>57</v>
      </c>
      <c r="BF15" s="11">
        <v>58</v>
      </c>
      <c r="BG15" s="11">
        <v>59</v>
      </c>
      <c r="BH15" s="11">
        <v>60</v>
      </c>
      <c r="BI15" s="11">
        <v>61</v>
      </c>
      <c r="BJ15" s="11">
        <v>62</v>
      </c>
      <c r="BK15" s="11">
        <v>63</v>
      </c>
      <c r="BL15" s="11">
        <v>64</v>
      </c>
      <c r="BM15" s="11">
        <v>65</v>
      </c>
      <c r="BN15" s="11">
        <v>66</v>
      </c>
      <c r="BO15" s="11">
        <v>67</v>
      </c>
      <c r="BP15" s="11">
        <v>68</v>
      </c>
      <c r="BQ15" s="11">
        <v>69</v>
      </c>
      <c r="BR15" s="11">
        <v>70</v>
      </c>
      <c r="BS15" s="11">
        <v>71</v>
      </c>
      <c r="BT15" s="11">
        <v>72</v>
      </c>
    </row>
    <row r="16" spans="1:72" ht="31.5">
      <c r="A16" s="7">
        <v>2</v>
      </c>
      <c r="B16" s="1" t="s">
        <v>8</v>
      </c>
      <c r="C16" s="11"/>
      <c r="D16" s="11">
        <v>10</v>
      </c>
      <c r="E16" s="11">
        <v>7</v>
      </c>
      <c r="F16" s="11">
        <v>7</v>
      </c>
      <c r="G16" s="11">
        <v>26</v>
      </c>
      <c r="H16" s="11">
        <v>6</v>
      </c>
      <c r="I16" s="11">
        <v>30</v>
      </c>
      <c r="J16" s="11"/>
      <c r="K16" s="11">
        <v>22</v>
      </c>
      <c r="L16" s="11">
        <v>10</v>
      </c>
      <c r="M16" s="11">
        <v>27</v>
      </c>
      <c r="N16" s="11">
        <v>5</v>
      </c>
      <c r="O16" s="11">
        <v>5</v>
      </c>
      <c r="P16" s="11"/>
      <c r="Q16" s="11"/>
      <c r="R16" s="11">
        <v>34</v>
      </c>
      <c r="S16" s="11">
        <v>4</v>
      </c>
      <c r="T16" s="11">
        <v>9</v>
      </c>
      <c r="U16" s="11">
        <v>9</v>
      </c>
      <c r="V16" s="11"/>
      <c r="W16" s="11"/>
      <c r="X16" s="11"/>
      <c r="Y16" s="11"/>
      <c r="Z16" s="11"/>
      <c r="AA16" s="11">
        <v>38</v>
      </c>
      <c r="AB16" s="11"/>
      <c r="AC16" s="11">
        <v>20</v>
      </c>
      <c r="AD16" s="11"/>
      <c r="AE16" s="11"/>
      <c r="AF16" s="11"/>
      <c r="AG16" s="11"/>
      <c r="AH16" s="11"/>
      <c r="AI16" s="11">
        <v>40</v>
      </c>
      <c r="AJ16" s="11">
        <v>2</v>
      </c>
      <c r="AK16" s="11">
        <v>40</v>
      </c>
      <c r="AL16" s="11">
        <v>5</v>
      </c>
      <c r="AM16" s="11">
        <v>25</v>
      </c>
      <c r="AN16" s="11">
        <v>2</v>
      </c>
      <c r="AO16" s="11">
        <v>45</v>
      </c>
      <c r="AP16" s="11"/>
      <c r="AQ16" s="11"/>
      <c r="AR16" s="11"/>
      <c r="AS16" s="11">
        <v>15</v>
      </c>
      <c r="AT16" s="11"/>
      <c r="AU16" s="11">
        <v>20</v>
      </c>
      <c r="AV16" s="11">
        <v>2</v>
      </c>
      <c r="AW16" s="11">
        <v>25</v>
      </c>
      <c r="AX16" s="11"/>
      <c r="AY16" s="11">
        <v>10</v>
      </c>
      <c r="AZ16" s="11"/>
      <c r="BA16" s="11">
        <v>20</v>
      </c>
      <c r="BB16" s="11"/>
      <c r="BC16" s="11"/>
      <c r="BD16" s="11"/>
      <c r="BE16" s="11">
        <v>52</v>
      </c>
      <c r="BF16" s="11">
        <v>40</v>
      </c>
      <c r="BG16" s="11">
        <v>35</v>
      </c>
      <c r="BH16" s="11">
        <v>1</v>
      </c>
      <c r="BI16" s="11"/>
      <c r="BJ16" s="11"/>
      <c r="BK16" s="11"/>
      <c r="BL16" s="11"/>
      <c r="BM16" s="11"/>
      <c r="BN16" s="11">
        <v>18</v>
      </c>
      <c r="BO16" s="11">
        <v>9</v>
      </c>
      <c r="BP16" s="11">
        <v>9</v>
      </c>
      <c r="BQ16" s="11">
        <v>36</v>
      </c>
      <c r="BR16" s="11">
        <v>595</v>
      </c>
      <c r="BS16" s="11">
        <v>63</v>
      </c>
      <c r="BT16" s="11"/>
    </row>
    <row r="17" spans="1:72" ht="31.5">
      <c r="A17" s="7">
        <v>3</v>
      </c>
      <c r="B17" s="1" t="s">
        <v>2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>
        <v>1000</v>
      </c>
      <c r="W17" s="11">
        <v>25</v>
      </c>
      <c r="X17" s="11">
        <v>90</v>
      </c>
      <c r="Y17" s="11">
        <v>50</v>
      </c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>
        <v>6</v>
      </c>
      <c r="BO17" s="11">
        <v>0</v>
      </c>
      <c r="BP17" s="11"/>
      <c r="BQ17" s="11">
        <v>6</v>
      </c>
      <c r="BR17" s="11">
        <v>1140</v>
      </c>
      <c r="BS17" s="11">
        <v>25</v>
      </c>
      <c r="BT17" s="11">
        <v>40</v>
      </c>
    </row>
    <row r="18" spans="1:72" ht="31.5">
      <c r="A18" s="7">
        <v>4</v>
      </c>
      <c r="B18" s="1" t="s">
        <v>119</v>
      </c>
      <c r="C18" s="11">
        <v>60</v>
      </c>
      <c r="D18" s="11"/>
      <c r="E18" s="11">
        <v>5</v>
      </c>
      <c r="F18" s="11"/>
      <c r="G18" s="11">
        <v>4</v>
      </c>
      <c r="H18" s="11"/>
      <c r="I18" s="11">
        <v>50</v>
      </c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>
        <v>30</v>
      </c>
      <c r="AH18" s="11">
        <v>30</v>
      </c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>
        <v>0</v>
      </c>
      <c r="BO18" s="11">
        <v>2</v>
      </c>
      <c r="BP18" s="11"/>
      <c r="BQ18" s="11">
        <v>2</v>
      </c>
      <c r="BR18" s="11">
        <v>149</v>
      </c>
      <c r="BS18" s="11">
        <v>30</v>
      </c>
      <c r="BT18" s="11">
        <v>29</v>
      </c>
    </row>
    <row r="19" spans="1:72" ht="31.5">
      <c r="A19" s="7">
        <v>5</v>
      </c>
      <c r="B19" s="1" t="s">
        <v>6</v>
      </c>
      <c r="C19" s="11"/>
      <c r="D19" s="11"/>
      <c r="E19" s="11">
        <v>117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>
        <v>0</v>
      </c>
      <c r="BO19" s="11">
        <v>0</v>
      </c>
      <c r="BP19" s="11"/>
      <c r="BQ19" s="11">
        <v>0</v>
      </c>
      <c r="BR19" s="11">
        <v>117</v>
      </c>
      <c r="BS19" s="11">
        <v>0</v>
      </c>
      <c r="BT19" s="11">
        <v>35</v>
      </c>
    </row>
    <row r="20" spans="1:72" ht="31.5">
      <c r="A20" s="7">
        <v>6</v>
      </c>
      <c r="B20" s="1" t="s">
        <v>3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>
        <v>210</v>
      </c>
      <c r="Z20" s="11">
        <v>20</v>
      </c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>
        <v>6</v>
      </c>
      <c r="BO20" s="11">
        <v>1</v>
      </c>
      <c r="BP20" s="11"/>
      <c r="BQ20" s="11">
        <v>7</v>
      </c>
      <c r="BR20" s="11">
        <v>210</v>
      </c>
      <c r="BS20" s="11">
        <v>20</v>
      </c>
      <c r="BT20" s="11">
        <v>20</v>
      </c>
    </row>
    <row r="21" spans="1:72" ht="47.25">
      <c r="A21" s="7">
        <v>7</v>
      </c>
      <c r="B21" s="1" t="s">
        <v>0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>
        <v>35</v>
      </c>
      <c r="BN21" s="11">
        <v>0</v>
      </c>
      <c r="BO21" s="11">
        <v>0</v>
      </c>
      <c r="BP21" s="11"/>
      <c r="BQ21" s="11">
        <v>0</v>
      </c>
      <c r="BR21" s="11">
        <v>35</v>
      </c>
      <c r="BS21" s="11">
        <v>0</v>
      </c>
      <c r="BT21" s="11">
        <v>15</v>
      </c>
    </row>
    <row r="22" spans="1:72" ht="31.5">
      <c r="A22" s="7">
        <v>8</v>
      </c>
      <c r="B22" s="1" t="s">
        <v>4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>
        <v>138</v>
      </c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>
        <v>4</v>
      </c>
      <c r="BO22" s="11">
        <v>0</v>
      </c>
      <c r="BP22" s="11"/>
      <c r="BQ22" s="11">
        <v>4</v>
      </c>
      <c r="BR22" s="11">
        <v>138</v>
      </c>
      <c r="BS22" s="11">
        <v>0</v>
      </c>
      <c r="BT22" s="11">
        <v>23</v>
      </c>
    </row>
    <row r="23" spans="1:72" ht="31.5">
      <c r="A23" s="7">
        <v>9</v>
      </c>
      <c r="B23" s="1" t="s">
        <v>5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>
        <v>28</v>
      </c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>
        <v>0</v>
      </c>
      <c r="BO23" s="11">
        <v>0</v>
      </c>
      <c r="BP23" s="11"/>
      <c r="BQ23" s="11">
        <v>0</v>
      </c>
      <c r="BR23" s="11">
        <v>28</v>
      </c>
      <c r="BS23" s="11">
        <v>0</v>
      </c>
      <c r="BT23" s="11">
        <v>20</v>
      </c>
    </row>
    <row r="24" spans="1:72" ht="31.5">
      <c r="A24" s="7">
        <v>10</v>
      </c>
      <c r="B24" s="1" t="s">
        <v>6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>
        <v>0</v>
      </c>
      <c r="BO24" s="11">
        <v>0</v>
      </c>
      <c r="BP24" s="11"/>
      <c r="BQ24" s="11">
        <v>0</v>
      </c>
      <c r="BR24" s="11">
        <v>0</v>
      </c>
      <c r="BS24" s="11">
        <v>0</v>
      </c>
      <c r="BT24" s="11"/>
    </row>
    <row r="25" spans="1:72" ht="47.25">
      <c r="A25" s="9">
        <v>11</v>
      </c>
      <c r="B25" s="1" t="s">
        <v>111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>
        <v>100</v>
      </c>
      <c r="Z25" s="11">
        <v>100</v>
      </c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>
        <v>100</v>
      </c>
      <c r="BS25" s="11">
        <v>100</v>
      </c>
      <c r="BT25" s="11"/>
    </row>
    <row r="26" spans="1:72" ht="47.25">
      <c r="A26" s="9">
        <v>12</v>
      </c>
      <c r="B26" s="1" t="s">
        <v>112</v>
      </c>
      <c r="C26" s="11"/>
      <c r="D26" s="11">
        <v>120</v>
      </c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>
        <v>120</v>
      </c>
      <c r="BS26" s="11">
        <v>120</v>
      </c>
      <c r="BT26" s="11"/>
    </row>
    <row r="27" spans="1:72" ht="31.5">
      <c r="A27" s="9">
        <v>13</v>
      </c>
      <c r="B27" s="1" t="s">
        <v>9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>
        <v>55</v>
      </c>
      <c r="W27" s="11"/>
      <c r="X27" s="11">
        <v>20</v>
      </c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>
        <v>0</v>
      </c>
      <c r="BO27" s="11">
        <v>0</v>
      </c>
      <c r="BP27" s="11"/>
      <c r="BQ27" s="11">
        <v>0</v>
      </c>
      <c r="BR27" s="11">
        <v>75</v>
      </c>
      <c r="BS27" s="11">
        <v>0</v>
      </c>
      <c r="BT27" s="11"/>
    </row>
    <row r="28" spans="1:72" s="5" customFormat="1">
      <c r="A28" s="8">
        <v>14</v>
      </c>
      <c r="B28" s="2" t="s">
        <v>11</v>
      </c>
      <c r="C28" s="12">
        <v>60</v>
      </c>
      <c r="D28" s="12">
        <v>130</v>
      </c>
      <c r="E28" s="12">
        <v>129</v>
      </c>
      <c r="F28" s="12">
        <v>7</v>
      </c>
      <c r="G28" s="12">
        <v>30</v>
      </c>
      <c r="H28" s="12">
        <v>6</v>
      </c>
      <c r="I28" s="12">
        <v>80</v>
      </c>
      <c r="J28" s="12">
        <v>0</v>
      </c>
      <c r="K28" s="12">
        <v>22</v>
      </c>
      <c r="L28" s="12">
        <v>10</v>
      </c>
      <c r="M28" s="12">
        <v>27</v>
      </c>
      <c r="N28" s="12">
        <v>5</v>
      </c>
      <c r="O28" s="12">
        <v>5</v>
      </c>
      <c r="P28" s="12">
        <v>0</v>
      </c>
      <c r="Q28" s="12">
        <v>0</v>
      </c>
      <c r="R28" s="12">
        <v>34</v>
      </c>
      <c r="S28" s="12">
        <v>4</v>
      </c>
      <c r="T28" s="12">
        <v>9</v>
      </c>
      <c r="U28" s="12">
        <v>9</v>
      </c>
      <c r="V28" s="12">
        <v>1055</v>
      </c>
      <c r="W28" s="12">
        <v>25</v>
      </c>
      <c r="X28" s="12">
        <v>138</v>
      </c>
      <c r="Y28" s="12">
        <v>360</v>
      </c>
      <c r="Z28" s="12">
        <v>120</v>
      </c>
      <c r="AA28" s="12">
        <v>38</v>
      </c>
      <c r="AB28" s="12">
        <v>0</v>
      </c>
      <c r="AC28" s="12">
        <v>20</v>
      </c>
      <c r="AD28" s="12">
        <v>0</v>
      </c>
      <c r="AE28" s="12">
        <v>0</v>
      </c>
      <c r="AF28" s="12">
        <v>0</v>
      </c>
      <c r="AG28" s="12">
        <v>30</v>
      </c>
      <c r="AH28" s="12">
        <v>30</v>
      </c>
      <c r="AI28" s="12">
        <v>40</v>
      </c>
      <c r="AJ28" s="12">
        <v>2</v>
      </c>
      <c r="AK28" s="12">
        <v>40</v>
      </c>
      <c r="AL28" s="12">
        <v>5</v>
      </c>
      <c r="AM28" s="12">
        <v>25</v>
      </c>
      <c r="AN28" s="12">
        <v>2</v>
      </c>
      <c r="AO28" s="12">
        <v>45</v>
      </c>
      <c r="AP28" s="12">
        <v>0</v>
      </c>
      <c r="AQ28" s="12">
        <v>0</v>
      </c>
      <c r="AR28" s="12">
        <v>0</v>
      </c>
      <c r="AS28" s="12">
        <v>153</v>
      </c>
      <c r="AT28" s="12">
        <v>0</v>
      </c>
      <c r="AU28" s="12">
        <v>20</v>
      </c>
      <c r="AV28" s="12">
        <v>2</v>
      </c>
      <c r="AW28" s="12">
        <v>25</v>
      </c>
      <c r="AX28" s="12">
        <v>0</v>
      </c>
      <c r="AY28" s="12">
        <v>10</v>
      </c>
      <c r="AZ28" s="12">
        <v>0</v>
      </c>
      <c r="BA28" s="12">
        <v>20</v>
      </c>
      <c r="BB28" s="12">
        <v>0</v>
      </c>
      <c r="BC28" s="12">
        <v>0</v>
      </c>
      <c r="BD28" s="12">
        <v>0</v>
      </c>
      <c r="BE28" s="12">
        <v>52</v>
      </c>
      <c r="BF28" s="12">
        <v>40</v>
      </c>
      <c r="BG28" s="12">
        <v>35</v>
      </c>
      <c r="BH28" s="12">
        <v>1</v>
      </c>
      <c r="BI28" s="12">
        <v>0</v>
      </c>
      <c r="BJ28" s="12">
        <v>0</v>
      </c>
      <c r="BK28" s="12">
        <v>0</v>
      </c>
      <c r="BL28" s="12">
        <v>0</v>
      </c>
      <c r="BM28" s="12">
        <v>35</v>
      </c>
      <c r="BN28" s="12">
        <v>34</v>
      </c>
      <c r="BO28" s="12">
        <v>12</v>
      </c>
      <c r="BP28" s="12">
        <v>9</v>
      </c>
      <c r="BQ28" s="12">
        <v>55</v>
      </c>
      <c r="BR28" s="12">
        <v>2707</v>
      </c>
      <c r="BS28" s="12">
        <v>348</v>
      </c>
      <c r="BT28" s="12">
        <v>182</v>
      </c>
    </row>
    <row r="29" spans="1:72">
      <c r="A29" s="7">
        <v>15</v>
      </c>
      <c r="B29" s="2" t="s">
        <v>10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</row>
    <row r="30" spans="1:72" ht="31.5">
      <c r="A30" s="7">
        <v>16</v>
      </c>
      <c r="B30" s="1" t="s">
        <v>116</v>
      </c>
      <c r="C30" s="11">
        <v>96</v>
      </c>
      <c r="D30" s="11"/>
      <c r="E30" s="11">
        <v>55</v>
      </c>
      <c r="F30" s="11"/>
      <c r="G30" s="11"/>
      <c r="H30" s="11"/>
      <c r="I30" s="16">
        <v>90</v>
      </c>
      <c r="J30" s="11"/>
      <c r="K30" s="11">
        <v>60</v>
      </c>
      <c r="L30" s="11"/>
      <c r="M30" s="11">
        <v>40</v>
      </c>
      <c r="N30" s="11"/>
      <c r="O30" s="11"/>
      <c r="P30" s="11"/>
      <c r="Q30" s="11"/>
      <c r="R30" s="11"/>
      <c r="S30" s="11"/>
      <c r="T30" s="11">
        <v>6</v>
      </c>
      <c r="U30" s="11"/>
      <c r="V30" s="11"/>
      <c r="W30" s="11"/>
      <c r="X30" s="11"/>
      <c r="Y30" s="11"/>
      <c r="Z30" s="11"/>
      <c r="AA30" s="11">
        <v>70</v>
      </c>
      <c r="AB30" s="11"/>
      <c r="AC30" s="11">
        <v>60</v>
      </c>
      <c r="AD30" s="11"/>
      <c r="AE30" s="11"/>
      <c r="AF30" s="11"/>
      <c r="AG30" s="11"/>
      <c r="AH30" s="11"/>
      <c r="AI30" s="11"/>
      <c r="AJ30" s="11"/>
      <c r="AK30" s="11">
        <v>31</v>
      </c>
      <c r="AL30" s="11">
        <v>3</v>
      </c>
      <c r="AM30" s="11">
        <v>30</v>
      </c>
      <c r="AN30" s="11"/>
      <c r="AO30" s="11">
        <v>40</v>
      </c>
      <c r="AP30" s="11"/>
      <c r="AQ30" s="11"/>
      <c r="AR30" s="11"/>
      <c r="AS30" s="11">
        <v>10</v>
      </c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>
        <v>50</v>
      </c>
      <c r="BH30" s="11">
        <v>1</v>
      </c>
      <c r="BI30" s="11">
        <v>0</v>
      </c>
      <c r="BJ30" s="11"/>
      <c r="BK30" s="11">
        <v>60</v>
      </c>
      <c r="BL30" s="15">
        <v>60</v>
      </c>
      <c r="BM30" s="11"/>
      <c r="BN30" s="11">
        <v>12</v>
      </c>
      <c r="BO30" s="11">
        <v>0</v>
      </c>
      <c r="BP30" s="11"/>
      <c r="BQ30" s="11">
        <v>12</v>
      </c>
      <c r="BR30" s="11">
        <v>698</v>
      </c>
      <c r="BS30" s="11">
        <v>63</v>
      </c>
      <c r="BT30" s="11">
        <v>100</v>
      </c>
    </row>
    <row r="31" spans="1:72">
      <c r="A31" s="7">
        <v>17</v>
      </c>
      <c r="B31" s="3" t="s">
        <v>66</v>
      </c>
      <c r="C31" s="11">
        <v>60</v>
      </c>
      <c r="D31" s="11"/>
      <c r="E31" s="11"/>
      <c r="F31" s="11"/>
      <c r="G31" s="11">
        <v>20</v>
      </c>
      <c r="H31" s="11"/>
      <c r="I31" s="16"/>
      <c r="J31" s="11"/>
      <c r="K31" s="11"/>
      <c r="L31" s="11"/>
      <c r="M31" s="11"/>
      <c r="N31" s="11">
        <v>35</v>
      </c>
      <c r="O31" s="11"/>
      <c r="P31" s="11">
        <v>25</v>
      </c>
      <c r="Q31" s="11">
        <v>5</v>
      </c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>
        <v>86</v>
      </c>
      <c r="AF31" s="11">
        <v>8</v>
      </c>
      <c r="AG31" s="11">
        <v>25</v>
      </c>
      <c r="AH31" s="11">
        <v>0</v>
      </c>
      <c r="AI31" s="11">
        <v>20</v>
      </c>
      <c r="AJ31" s="11"/>
      <c r="AK31" s="11"/>
      <c r="AL31" s="11"/>
      <c r="AM31" s="11"/>
      <c r="AN31" s="11"/>
      <c r="AO31" s="11"/>
      <c r="AP31" s="11"/>
      <c r="AQ31" s="11">
        <v>20</v>
      </c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>
        <v>60</v>
      </c>
      <c r="BL31" s="11"/>
      <c r="BM31" s="11"/>
      <c r="BN31" s="11">
        <v>12</v>
      </c>
      <c r="BO31" s="11">
        <v>2</v>
      </c>
      <c r="BP31" s="11"/>
      <c r="BQ31" s="11">
        <v>14</v>
      </c>
      <c r="BR31" s="11">
        <v>356</v>
      </c>
      <c r="BS31" s="11">
        <v>8</v>
      </c>
      <c r="BT31" s="11">
        <v>118</v>
      </c>
    </row>
    <row r="32" spans="1:72" ht="31.5">
      <c r="A32" s="7">
        <v>18</v>
      </c>
      <c r="B32" s="1" t="s">
        <v>67</v>
      </c>
      <c r="C32" s="11"/>
      <c r="D32" s="11">
        <v>95</v>
      </c>
      <c r="E32" s="11"/>
      <c r="F32" s="11"/>
      <c r="G32" s="11">
        <v>10</v>
      </c>
      <c r="H32" s="11">
        <v>10</v>
      </c>
      <c r="I32" s="11">
        <v>30</v>
      </c>
      <c r="J32" s="11">
        <v>30</v>
      </c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>
        <v>10</v>
      </c>
      <c r="AB32" s="11">
        <v>10</v>
      </c>
      <c r="AC32" s="11">
        <v>20</v>
      </c>
      <c r="AD32" s="11">
        <v>20</v>
      </c>
      <c r="AE32" s="11"/>
      <c r="AF32" s="11"/>
      <c r="AG32" s="11"/>
      <c r="AH32" s="11"/>
      <c r="AI32" s="11"/>
      <c r="AJ32" s="11"/>
      <c r="AK32" s="11"/>
      <c r="AL32" s="11"/>
      <c r="AM32" s="11">
        <v>30</v>
      </c>
      <c r="AN32" s="11">
        <v>30</v>
      </c>
      <c r="AO32" s="11">
        <v>10</v>
      </c>
      <c r="AP32" s="11">
        <v>10</v>
      </c>
      <c r="AQ32" s="11"/>
      <c r="AR32" s="11"/>
      <c r="AS32" s="11">
        <v>5</v>
      </c>
      <c r="AT32" s="11">
        <v>5</v>
      </c>
      <c r="AU32" s="11"/>
      <c r="AV32" s="11"/>
      <c r="AW32" s="11">
        <v>1</v>
      </c>
      <c r="AX32" s="11">
        <v>1</v>
      </c>
      <c r="AY32" s="11">
        <v>2</v>
      </c>
      <c r="AZ32" s="11">
        <v>2</v>
      </c>
      <c r="BA32" s="11">
        <v>1</v>
      </c>
      <c r="BB32" s="11">
        <v>1</v>
      </c>
      <c r="BC32" s="11">
        <v>1</v>
      </c>
      <c r="BD32" s="11">
        <v>1</v>
      </c>
      <c r="BE32" s="11"/>
      <c r="BF32" s="11"/>
      <c r="BG32" s="11"/>
      <c r="BH32" s="11"/>
      <c r="BI32" s="11"/>
      <c r="BJ32" s="11">
        <v>60</v>
      </c>
      <c r="BK32" s="11"/>
      <c r="BL32" s="11"/>
      <c r="BM32" s="11"/>
      <c r="BN32" s="11">
        <v>0</v>
      </c>
      <c r="BO32" s="11">
        <v>6</v>
      </c>
      <c r="BP32" s="11">
        <v>6</v>
      </c>
      <c r="BQ32" s="11">
        <v>12</v>
      </c>
      <c r="BR32" s="11">
        <v>281</v>
      </c>
      <c r="BS32" s="11">
        <v>281</v>
      </c>
      <c r="BT32" s="11"/>
    </row>
    <row r="33" spans="1:72" ht="31.5">
      <c r="A33" s="7">
        <v>19</v>
      </c>
      <c r="B33" s="1" t="s">
        <v>115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>
        <v>0</v>
      </c>
      <c r="BO33" s="11">
        <v>0</v>
      </c>
      <c r="BP33" s="11"/>
      <c r="BQ33" s="11"/>
      <c r="BR33" s="11">
        <v>0</v>
      </c>
      <c r="BS33" s="11">
        <v>0</v>
      </c>
      <c r="BT33" s="11">
        <v>94</v>
      </c>
    </row>
    <row r="34" spans="1:72" ht="36.75" customHeight="1">
      <c r="A34" s="7">
        <v>20</v>
      </c>
      <c r="B34" s="1" t="s">
        <v>68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5">
        <v>70</v>
      </c>
      <c r="BF34" s="11">
        <v>70</v>
      </c>
      <c r="BG34" s="11">
        <v>50</v>
      </c>
      <c r="BH34" s="11">
        <v>1</v>
      </c>
      <c r="BI34" s="11">
        <v>6</v>
      </c>
      <c r="BJ34" s="11">
        <v>1</v>
      </c>
      <c r="BK34" s="11"/>
      <c r="BL34" s="11"/>
      <c r="BM34" s="11"/>
      <c r="BN34" s="11">
        <v>6</v>
      </c>
      <c r="BO34" s="11">
        <v>0</v>
      </c>
      <c r="BP34" s="11">
        <v>6</v>
      </c>
      <c r="BQ34" s="11">
        <v>12</v>
      </c>
      <c r="BR34" s="11">
        <v>197</v>
      </c>
      <c r="BS34" s="11">
        <v>2</v>
      </c>
      <c r="BT34" s="11">
        <v>17</v>
      </c>
    </row>
    <row r="35" spans="1:72" ht="36.75" customHeight="1">
      <c r="A35" s="7">
        <v>21</v>
      </c>
      <c r="B35" s="1" t="s">
        <v>113</v>
      </c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5"/>
      <c r="BF35" s="11"/>
      <c r="BG35" s="11"/>
      <c r="BH35" s="11"/>
      <c r="BI35" s="11"/>
      <c r="BJ35" s="11"/>
      <c r="BK35" s="11"/>
      <c r="BL35" s="11"/>
      <c r="BM35" s="11"/>
      <c r="BN35" s="11">
        <v>0</v>
      </c>
      <c r="BO35" s="11">
        <v>0</v>
      </c>
      <c r="BP35" s="11"/>
      <c r="BQ35" s="11"/>
      <c r="BR35" s="11">
        <v>0</v>
      </c>
      <c r="BS35" s="11">
        <v>0</v>
      </c>
      <c r="BT35" s="11">
        <v>20</v>
      </c>
    </row>
    <row r="36" spans="1:72" ht="36.75" customHeight="1">
      <c r="A36" s="7">
        <v>22</v>
      </c>
      <c r="B36" s="1" t="s">
        <v>114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5"/>
      <c r="BF36" s="11"/>
      <c r="BG36" s="11"/>
      <c r="BH36" s="11"/>
      <c r="BI36" s="11"/>
      <c r="BJ36" s="11"/>
      <c r="BK36" s="11"/>
      <c r="BL36" s="11"/>
      <c r="BM36" s="11"/>
      <c r="BN36" s="11">
        <v>0</v>
      </c>
      <c r="BO36" s="11">
        <v>0</v>
      </c>
      <c r="BP36" s="11"/>
      <c r="BQ36" s="11"/>
      <c r="BR36" s="11">
        <v>0</v>
      </c>
      <c r="BS36" s="11">
        <v>0</v>
      </c>
      <c r="BT36" s="11">
        <v>38</v>
      </c>
    </row>
    <row r="37" spans="1:72" s="5" customFormat="1">
      <c r="A37" s="8">
        <v>23</v>
      </c>
      <c r="B37" s="2" t="s">
        <v>1</v>
      </c>
      <c r="C37" s="12">
        <v>156</v>
      </c>
      <c r="D37" s="12">
        <v>95</v>
      </c>
      <c r="E37" s="12">
        <v>55</v>
      </c>
      <c r="F37" s="12">
        <v>0</v>
      </c>
      <c r="G37" s="12">
        <v>30</v>
      </c>
      <c r="H37" s="12">
        <v>10</v>
      </c>
      <c r="I37" s="12">
        <v>120</v>
      </c>
      <c r="J37" s="12">
        <v>30</v>
      </c>
      <c r="K37" s="12">
        <v>60</v>
      </c>
      <c r="L37" s="12">
        <v>0</v>
      </c>
      <c r="M37" s="12">
        <v>40</v>
      </c>
      <c r="N37" s="12">
        <v>35</v>
      </c>
      <c r="O37" s="12">
        <v>0</v>
      </c>
      <c r="P37" s="12">
        <v>25</v>
      </c>
      <c r="Q37" s="12">
        <v>5</v>
      </c>
      <c r="R37" s="12">
        <v>0</v>
      </c>
      <c r="S37" s="12">
        <v>0</v>
      </c>
      <c r="T37" s="12">
        <v>6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80</v>
      </c>
      <c r="AB37" s="12">
        <v>10</v>
      </c>
      <c r="AC37" s="12">
        <v>80</v>
      </c>
      <c r="AD37" s="12">
        <v>20</v>
      </c>
      <c r="AE37" s="12">
        <v>86</v>
      </c>
      <c r="AF37" s="12">
        <v>8</v>
      </c>
      <c r="AG37" s="12">
        <v>25</v>
      </c>
      <c r="AH37" s="12">
        <v>0</v>
      </c>
      <c r="AI37" s="12">
        <v>20</v>
      </c>
      <c r="AJ37" s="12">
        <v>0</v>
      </c>
      <c r="AK37" s="12">
        <v>31</v>
      </c>
      <c r="AL37" s="12">
        <v>3</v>
      </c>
      <c r="AM37" s="12">
        <v>60</v>
      </c>
      <c r="AN37" s="12">
        <v>30</v>
      </c>
      <c r="AO37" s="12">
        <v>50</v>
      </c>
      <c r="AP37" s="12">
        <v>10</v>
      </c>
      <c r="AQ37" s="12">
        <v>20</v>
      </c>
      <c r="AR37" s="12">
        <v>2</v>
      </c>
      <c r="AS37" s="12">
        <v>15</v>
      </c>
      <c r="AT37" s="12">
        <v>5</v>
      </c>
      <c r="AU37" s="12">
        <v>0</v>
      </c>
      <c r="AV37" s="12">
        <v>0</v>
      </c>
      <c r="AW37" s="12">
        <v>1</v>
      </c>
      <c r="AX37" s="12">
        <v>1</v>
      </c>
      <c r="AY37" s="12">
        <v>2</v>
      </c>
      <c r="AZ37" s="12">
        <v>2</v>
      </c>
      <c r="BA37" s="12">
        <v>1</v>
      </c>
      <c r="BB37" s="12">
        <v>1</v>
      </c>
      <c r="BC37" s="12">
        <v>1</v>
      </c>
      <c r="BD37" s="12">
        <v>1</v>
      </c>
      <c r="BE37" s="12">
        <v>70</v>
      </c>
      <c r="BF37" s="12">
        <v>70</v>
      </c>
      <c r="BG37" s="12">
        <v>100</v>
      </c>
      <c r="BH37" s="12">
        <v>2</v>
      </c>
      <c r="BI37" s="12">
        <v>6</v>
      </c>
      <c r="BJ37" s="12">
        <v>61</v>
      </c>
      <c r="BK37" s="12">
        <v>120</v>
      </c>
      <c r="BL37" s="12">
        <v>60</v>
      </c>
      <c r="BM37" s="12">
        <v>0</v>
      </c>
      <c r="BN37" s="12">
        <v>30</v>
      </c>
      <c r="BO37" s="12">
        <v>8</v>
      </c>
      <c r="BP37" s="12">
        <v>12</v>
      </c>
      <c r="BQ37" s="12">
        <v>50</v>
      </c>
      <c r="BR37" s="12">
        <v>1532</v>
      </c>
      <c r="BS37" s="12">
        <v>354</v>
      </c>
      <c r="BT37" s="12">
        <v>387</v>
      </c>
    </row>
    <row r="38" spans="1:72" s="5" customFormat="1">
      <c r="A38" s="8">
        <v>24</v>
      </c>
      <c r="B38" s="2" t="s">
        <v>12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1"/>
      <c r="BO38" s="11"/>
      <c r="BP38" s="11"/>
      <c r="BQ38" s="11"/>
      <c r="BR38" s="11"/>
      <c r="BS38" s="11"/>
      <c r="BT38" s="12"/>
    </row>
    <row r="39" spans="1:72" ht="31.5">
      <c r="A39" s="7">
        <v>25</v>
      </c>
      <c r="B39" s="1" t="s">
        <v>120</v>
      </c>
      <c r="C39" s="11">
        <v>30</v>
      </c>
      <c r="D39" s="11">
        <v>25</v>
      </c>
      <c r="E39" s="11"/>
      <c r="F39" s="11"/>
      <c r="G39" s="11"/>
      <c r="H39" s="11"/>
      <c r="I39" s="11">
        <v>20</v>
      </c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>
        <v>23</v>
      </c>
      <c r="AB39" s="11"/>
      <c r="AC39" s="11">
        <v>7</v>
      </c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>
        <v>10</v>
      </c>
      <c r="AT39" s="11"/>
      <c r="AU39" s="11"/>
      <c r="AV39" s="11"/>
      <c r="AW39" s="11"/>
      <c r="AX39" s="11"/>
      <c r="AY39" s="11"/>
      <c r="AZ39" s="11"/>
      <c r="BA39" s="11"/>
      <c r="BB39" s="11"/>
      <c r="BC39" s="11">
        <v>25</v>
      </c>
      <c r="BD39" s="11"/>
      <c r="BE39" s="11"/>
      <c r="BF39" s="11"/>
      <c r="BG39" s="11" t="s">
        <v>129</v>
      </c>
      <c r="BH39" s="11"/>
      <c r="BI39" s="15"/>
      <c r="BJ39" s="11"/>
      <c r="BK39" s="11">
        <v>28</v>
      </c>
      <c r="BL39" s="11"/>
      <c r="BM39" s="11"/>
      <c r="BN39" s="11">
        <v>6</v>
      </c>
      <c r="BO39" s="11">
        <v>0</v>
      </c>
      <c r="BP39" s="11"/>
      <c r="BQ39" s="11">
        <v>6</v>
      </c>
      <c r="BR39" s="11">
        <v>195</v>
      </c>
      <c r="BS39" s="11">
        <v>25</v>
      </c>
      <c r="BT39" s="11">
        <v>28</v>
      </c>
    </row>
    <row r="40" spans="1:72" ht="47.25">
      <c r="A40" s="7">
        <v>26</v>
      </c>
      <c r="B40" s="1" t="s">
        <v>69</v>
      </c>
      <c r="C40" s="11">
        <v>15</v>
      </c>
      <c r="D40" s="11">
        <v>11</v>
      </c>
      <c r="E40" s="11"/>
      <c r="F40" s="11"/>
      <c r="G40" s="11"/>
      <c r="H40" s="11"/>
      <c r="I40" s="11">
        <v>10</v>
      </c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>
        <v>12</v>
      </c>
      <c r="AB40" s="11">
        <v>1</v>
      </c>
      <c r="AC40" s="11">
        <v>2</v>
      </c>
      <c r="AD40" s="11"/>
      <c r="AE40" s="11">
        <v>8</v>
      </c>
      <c r="AF40" s="11">
        <v>1</v>
      </c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5">
        <v>5</v>
      </c>
      <c r="BF40" s="11">
        <v>3</v>
      </c>
      <c r="BG40" s="11">
        <v>3</v>
      </c>
      <c r="BH40" s="11"/>
      <c r="BI40" s="11"/>
      <c r="BJ40" s="11">
        <v>1</v>
      </c>
      <c r="BK40" s="11">
        <v>20</v>
      </c>
      <c r="BL40" s="11">
        <v>5</v>
      </c>
      <c r="BM40" s="11">
        <v>3</v>
      </c>
      <c r="BN40" s="11">
        <v>1</v>
      </c>
      <c r="BO40" s="11">
        <v>0</v>
      </c>
      <c r="BP40" s="11">
        <v>1</v>
      </c>
      <c r="BQ40" s="11">
        <v>2</v>
      </c>
      <c r="BR40" s="11">
        <v>93</v>
      </c>
      <c r="BS40" s="11">
        <v>19</v>
      </c>
      <c r="BT40" s="11">
        <v>18</v>
      </c>
    </row>
    <row r="41" spans="1:72" ht="31.5">
      <c r="A41" s="7">
        <v>27</v>
      </c>
      <c r="B41" s="1" t="s">
        <v>70</v>
      </c>
      <c r="C41" s="11">
        <v>19</v>
      </c>
      <c r="D41" s="11">
        <v>10</v>
      </c>
      <c r="E41" s="11">
        <v>15</v>
      </c>
      <c r="F41" s="11"/>
      <c r="G41" s="11"/>
      <c r="H41" s="11"/>
      <c r="I41" s="11">
        <v>16</v>
      </c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>
        <v>17</v>
      </c>
      <c r="AB41" s="11">
        <v>3</v>
      </c>
      <c r="AC41" s="11">
        <v>3</v>
      </c>
      <c r="AD41" s="11"/>
      <c r="AE41" s="11">
        <v>14</v>
      </c>
      <c r="AF41" s="11">
        <v>1</v>
      </c>
      <c r="AG41" s="11"/>
      <c r="AH41" s="11"/>
      <c r="AI41" s="11"/>
      <c r="AJ41" s="11"/>
      <c r="AK41" s="11"/>
      <c r="AL41" s="11"/>
      <c r="AM41" s="11">
        <v>5</v>
      </c>
      <c r="AN41" s="11">
        <v>1</v>
      </c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5">
        <v>7</v>
      </c>
      <c r="BF41" s="11">
        <v>7</v>
      </c>
      <c r="BG41" s="11">
        <v>9</v>
      </c>
      <c r="BH41" s="11"/>
      <c r="BI41" s="11">
        <v>2</v>
      </c>
      <c r="BJ41" s="11">
        <v>1</v>
      </c>
      <c r="BK41" s="11">
        <v>13</v>
      </c>
      <c r="BL41" s="11">
        <v>4</v>
      </c>
      <c r="BM41" s="11"/>
      <c r="BN41" s="11">
        <v>6</v>
      </c>
      <c r="BO41" s="11">
        <v>0</v>
      </c>
      <c r="BP41" s="11">
        <v>1</v>
      </c>
      <c r="BQ41" s="11">
        <v>7</v>
      </c>
      <c r="BR41" s="11">
        <v>138</v>
      </c>
      <c r="BS41" s="11">
        <v>20</v>
      </c>
      <c r="BT41" s="11">
        <v>30</v>
      </c>
    </row>
    <row r="42" spans="1:72">
      <c r="A42" s="7">
        <v>28</v>
      </c>
      <c r="B42" s="1" t="s">
        <v>71</v>
      </c>
      <c r="C42" s="11">
        <v>14</v>
      </c>
      <c r="D42" s="11">
        <v>4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>
        <v>3</v>
      </c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5">
        <v>2</v>
      </c>
      <c r="BF42" s="11">
        <v>1</v>
      </c>
      <c r="BG42" s="11">
        <v>2</v>
      </c>
      <c r="BH42" s="11"/>
      <c r="BI42" s="11"/>
      <c r="BJ42" s="11"/>
      <c r="BK42" s="11"/>
      <c r="BL42" s="11"/>
      <c r="BM42" s="11"/>
      <c r="BN42" s="11">
        <v>1</v>
      </c>
      <c r="BO42" s="11">
        <v>0</v>
      </c>
      <c r="BP42" s="11"/>
      <c r="BQ42" s="11">
        <v>1</v>
      </c>
      <c r="BR42" s="11">
        <v>26</v>
      </c>
      <c r="BS42" s="11">
        <v>4</v>
      </c>
      <c r="BT42" s="11">
        <v>12</v>
      </c>
    </row>
    <row r="43" spans="1:72" ht="47.25">
      <c r="A43" s="7">
        <v>29</v>
      </c>
      <c r="B43" s="1" t="s">
        <v>72</v>
      </c>
      <c r="C43" s="11">
        <v>6</v>
      </c>
      <c r="D43" s="11">
        <v>3</v>
      </c>
      <c r="E43" s="11"/>
      <c r="F43" s="11"/>
      <c r="G43" s="11"/>
      <c r="H43" s="11"/>
      <c r="I43" s="11">
        <v>4</v>
      </c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5">
        <v>2</v>
      </c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5"/>
      <c r="BH43" s="11"/>
      <c r="BI43" s="11"/>
      <c r="BJ43" s="11"/>
      <c r="BK43" s="11"/>
      <c r="BL43" s="11"/>
      <c r="BM43" s="11"/>
      <c r="BN43" s="11">
        <v>0</v>
      </c>
      <c r="BO43" s="11">
        <v>0</v>
      </c>
      <c r="BP43" s="11"/>
      <c r="BQ43" s="11">
        <v>0</v>
      </c>
      <c r="BR43" s="11">
        <v>15</v>
      </c>
      <c r="BS43" s="11">
        <v>3</v>
      </c>
      <c r="BT43" s="11">
        <v>13</v>
      </c>
    </row>
    <row r="44" spans="1:72" ht="47.25">
      <c r="A44" s="7">
        <v>30</v>
      </c>
      <c r="B44" s="1" t="s">
        <v>73</v>
      </c>
      <c r="C44" s="11">
        <v>7</v>
      </c>
      <c r="D44" s="11">
        <v>3</v>
      </c>
      <c r="E44" s="11"/>
      <c r="F44" s="11"/>
      <c r="G44" s="11"/>
      <c r="H44" s="11"/>
      <c r="I44" s="11">
        <v>3</v>
      </c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>
        <v>0</v>
      </c>
      <c r="BO44" s="11">
        <v>0</v>
      </c>
      <c r="BP44" s="11"/>
      <c r="BQ44" s="11">
        <v>0</v>
      </c>
      <c r="BR44" s="11">
        <v>13</v>
      </c>
      <c r="BS44" s="11">
        <v>3</v>
      </c>
      <c r="BT44" s="11">
        <v>12</v>
      </c>
    </row>
    <row r="45" spans="1:72" s="5" customFormat="1">
      <c r="A45" s="7">
        <v>31</v>
      </c>
      <c r="B45" s="2" t="s">
        <v>13</v>
      </c>
      <c r="C45" s="12">
        <v>98</v>
      </c>
      <c r="D45" s="12">
        <v>59</v>
      </c>
      <c r="E45" s="12">
        <v>15</v>
      </c>
      <c r="F45" s="12">
        <v>0</v>
      </c>
      <c r="G45" s="12">
        <v>0</v>
      </c>
      <c r="H45" s="12">
        <v>0</v>
      </c>
      <c r="I45" s="12">
        <v>53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57</v>
      </c>
      <c r="AB45" s="12">
        <v>4</v>
      </c>
      <c r="AC45" s="12">
        <v>12</v>
      </c>
      <c r="AD45" s="12">
        <v>0</v>
      </c>
      <c r="AE45" s="12">
        <v>22</v>
      </c>
      <c r="AF45" s="12">
        <v>2</v>
      </c>
      <c r="AG45" s="12">
        <v>0</v>
      </c>
      <c r="AH45" s="12">
        <v>0</v>
      </c>
      <c r="AI45" s="12">
        <v>0</v>
      </c>
      <c r="AJ45" s="12">
        <v>0</v>
      </c>
      <c r="AK45" s="12">
        <v>0</v>
      </c>
      <c r="AL45" s="12">
        <v>0</v>
      </c>
      <c r="AM45" s="12">
        <v>5</v>
      </c>
      <c r="AN45" s="12">
        <v>1</v>
      </c>
      <c r="AO45" s="12">
        <v>0</v>
      </c>
      <c r="AP45" s="12">
        <v>0</v>
      </c>
      <c r="AQ45" s="12">
        <v>0</v>
      </c>
      <c r="AR45" s="12">
        <v>0</v>
      </c>
      <c r="AS45" s="12">
        <v>10</v>
      </c>
      <c r="AT45" s="12">
        <v>0</v>
      </c>
      <c r="AU45" s="12">
        <v>0</v>
      </c>
      <c r="AV45" s="12">
        <v>0</v>
      </c>
      <c r="AW45" s="12">
        <v>0</v>
      </c>
      <c r="AX45" s="12">
        <v>0</v>
      </c>
      <c r="AY45" s="12">
        <v>0</v>
      </c>
      <c r="AZ45" s="12">
        <v>0</v>
      </c>
      <c r="BA45" s="12">
        <v>0</v>
      </c>
      <c r="BB45" s="12">
        <v>0</v>
      </c>
      <c r="BC45" s="12">
        <v>25</v>
      </c>
      <c r="BD45" s="12">
        <v>0</v>
      </c>
      <c r="BE45" s="12">
        <v>14</v>
      </c>
      <c r="BF45" s="12">
        <v>11</v>
      </c>
      <c r="BG45" s="12">
        <v>41</v>
      </c>
      <c r="BH45" s="12">
        <v>0</v>
      </c>
      <c r="BI45" s="12">
        <v>2</v>
      </c>
      <c r="BJ45" s="12">
        <v>2</v>
      </c>
      <c r="BK45" s="12">
        <v>61</v>
      </c>
      <c r="BL45" s="12">
        <v>9</v>
      </c>
      <c r="BM45" s="12">
        <v>3</v>
      </c>
      <c r="BN45" s="12">
        <v>14</v>
      </c>
      <c r="BO45" s="12">
        <v>0</v>
      </c>
      <c r="BP45" s="12">
        <v>2</v>
      </c>
      <c r="BQ45" s="12">
        <v>16</v>
      </c>
      <c r="BR45" s="12">
        <v>490</v>
      </c>
      <c r="BS45" s="12">
        <v>77</v>
      </c>
      <c r="BT45" s="12">
        <v>117</v>
      </c>
    </row>
    <row r="46" spans="1:72" s="5" customFormat="1">
      <c r="A46" s="7">
        <v>32</v>
      </c>
      <c r="B46" s="2" t="s">
        <v>14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1"/>
      <c r="BO46" s="11"/>
      <c r="BP46" s="11"/>
      <c r="BQ46" s="11"/>
      <c r="BR46" s="11"/>
      <c r="BS46" s="11"/>
      <c r="BT46" s="12"/>
    </row>
    <row r="47" spans="1:72" ht="30" customHeight="1">
      <c r="A47" s="7">
        <v>33</v>
      </c>
      <c r="B47" s="1" t="s">
        <v>75</v>
      </c>
      <c r="C47" s="11">
        <v>18</v>
      </c>
      <c r="D47" s="11">
        <v>18</v>
      </c>
      <c r="E47" s="11">
        <v>15</v>
      </c>
      <c r="F47" s="11"/>
      <c r="G47" s="11">
        <v>5</v>
      </c>
      <c r="H47" s="11"/>
      <c r="I47" s="11">
        <v>13</v>
      </c>
      <c r="J47" s="11"/>
      <c r="K47" s="11"/>
      <c r="L47" s="11"/>
      <c r="M47" s="11"/>
      <c r="N47" s="11"/>
      <c r="O47" s="11"/>
      <c r="P47" s="11">
        <v>2</v>
      </c>
      <c r="Q47" s="11">
        <v>1</v>
      </c>
      <c r="R47" s="11"/>
      <c r="S47" s="11"/>
      <c r="T47" s="11"/>
      <c r="U47" s="11"/>
      <c r="V47" s="11"/>
      <c r="W47" s="11"/>
      <c r="X47" s="11"/>
      <c r="Y47" s="11"/>
      <c r="Z47" s="11"/>
      <c r="AA47" s="11">
        <v>25</v>
      </c>
      <c r="AB47" s="11">
        <v>2</v>
      </c>
      <c r="AC47" s="11">
        <v>3</v>
      </c>
      <c r="AD47" s="11"/>
      <c r="AE47" s="11">
        <v>18</v>
      </c>
      <c r="AF47" s="11">
        <v>1</v>
      </c>
      <c r="AG47" s="11"/>
      <c r="AH47" s="11"/>
      <c r="AI47" s="11"/>
      <c r="AJ47" s="11"/>
      <c r="AK47" s="11">
        <v>4</v>
      </c>
      <c r="AL47" s="11">
        <v>2</v>
      </c>
      <c r="AM47" s="11">
        <v>7</v>
      </c>
      <c r="AN47" s="11">
        <v>2</v>
      </c>
      <c r="AO47" s="11">
        <v>7</v>
      </c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>
        <v>9</v>
      </c>
      <c r="BF47" s="11">
        <v>12</v>
      </c>
      <c r="BG47" s="11">
        <v>10</v>
      </c>
      <c r="BH47" s="11"/>
      <c r="BI47" s="11">
        <v>1</v>
      </c>
      <c r="BJ47" s="11">
        <v>2</v>
      </c>
      <c r="BK47" s="11">
        <v>16</v>
      </c>
      <c r="BL47" s="11">
        <v>7</v>
      </c>
      <c r="BM47" s="11">
        <v>3</v>
      </c>
      <c r="BN47" s="11">
        <v>5</v>
      </c>
      <c r="BO47" s="11">
        <v>1</v>
      </c>
      <c r="BP47" s="11">
        <v>2</v>
      </c>
      <c r="BQ47" s="11">
        <v>8</v>
      </c>
      <c r="BR47" s="11">
        <v>189</v>
      </c>
      <c r="BS47" s="11">
        <v>34</v>
      </c>
      <c r="BT47" s="11">
        <v>13</v>
      </c>
    </row>
    <row r="48" spans="1:72" ht="47.25">
      <c r="A48" s="7">
        <v>34</v>
      </c>
      <c r="B48" s="1" t="s">
        <v>76</v>
      </c>
      <c r="C48" s="11">
        <v>20</v>
      </c>
      <c r="D48" s="11">
        <v>13</v>
      </c>
      <c r="E48" s="11">
        <v>10</v>
      </c>
      <c r="F48" s="11"/>
      <c r="G48" s="11"/>
      <c r="H48" s="11"/>
      <c r="I48" s="11">
        <v>10</v>
      </c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>
        <v>22</v>
      </c>
      <c r="AB48" s="11">
        <v>1</v>
      </c>
      <c r="AC48" s="11">
        <v>3</v>
      </c>
      <c r="AD48" s="11"/>
      <c r="AE48" s="11">
        <v>10</v>
      </c>
      <c r="AF48" s="11">
        <v>1</v>
      </c>
      <c r="AG48" s="11"/>
      <c r="AH48" s="11"/>
      <c r="AI48" s="11"/>
      <c r="AJ48" s="11"/>
      <c r="AK48" s="11"/>
      <c r="AL48" s="11"/>
      <c r="AM48" s="11">
        <v>1</v>
      </c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5">
        <v>5</v>
      </c>
      <c r="BF48" s="11">
        <v>5</v>
      </c>
      <c r="BG48" s="15">
        <v>9</v>
      </c>
      <c r="BH48" s="11"/>
      <c r="BI48" s="11">
        <v>2</v>
      </c>
      <c r="BJ48" s="11"/>
      <c r="BK48" s="11"/>
      <c r="BL48" s="11"/>
      <c r="BM48" s="11"/>
      <c r="BN48" s="11">
        <v>5</v>
      </c>
      <c r="BO48" s="11">
        <v>1</v>
      </c>
      <c r="BP48" s="11">
        <v>1</v>
      </c>
      <c r="BQ48" s="11">
        <v>7</v>
      </c>
      <c r="BR48" s="11">
        <v>110</v>
      </c>
      <c r="BS48" s="11">
        <v>15</v>
      </c>
      <c r="BT48" s="11">
        <v>21</v>
      </c>
    </row>
    <row r="49" spans="1:72" ht="31.5">
      <c r="A49" s="7">
        <v>35</v>
      </c>
      <c r="B49" s="1" t="s">
        <v>77</v>
      </c>
      <c r="C49" s="11">
        <v>10</v>
      </c>
      <c r="D49" s="11">
        <v>2</v>
      </c>
      <c r="E49" s="11"/>
      <c r="F49" s="11"/>
      <c r="G49" s="11"/>
      <c r="H49" s="11"/>
      <c r="I49" s="11">
        <v>2</v>
      </c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>
        <v>3</v>
      </c>
      <c r="AB49" s="11"/>
      <c r="AC49" s="11"/>
      <c r="AD49" s="11"/>
      <c r="AE49" s="11"/>
      <c r="AF49" s="11"/>
      <c r="AG49" s="11"/>
      <c r="AH49" s="11"/>
      <c r="AI49" s="11"/>
      <c r="AJ49" s="11"/>
      <c r="AK49" s="11">
        <v>1</v>
      </c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>
        <v>2</v>
      </c>
      <c r="BH49" s="11"/>
      <c r="BI49" s="11"/>
      <c r="BJ49" s="11"/>
      <c r="BK49" s="11"/>
      <c r="BL49" s="11"/>
      <c r="BM49" s="11"/>
      <c r="BN49" s="11">
        <v>0</v>
      </c>
      <c r="BO49" s="11">
        <v>0</v>
      </c>
      <c r="BP49" s="11"/>
      <c r="BQ49" s="11">
        <v>0</v>
      </c>
      <c r="BR49" s="11">
        <v>20</v>
      </c>
      <c r="BS49" s="11">
        <v>2</v>
      </c>
      <c r="BT49" s="11">
        <v>5</v>
      </c>
    </row>
    <row r="50" spans="1:72" ht="31.5">
      <c r="A50" s="7">
        <v>36</v>
      </c>
      <c r="B50" s="1" t="s">
        <v>78</v>
      </c>
      <c r="C50" s="11">
        <v>7</v>
      </c>
      <c r="D50" s="11">
        <v>3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>
        <v>3</v>
      </c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>
        <v>0</v>
      </c>
      <c r="BO50" s="11">
        <v>0</v>
      </c>
      <c r="BP50" s="11"/>
      <c r="BQ50" s="11">
        <v>0</v>
      </c>
      <c r="BR50" s="11">
        <v>13</v>
      </c>
      <c r="BS50" s="11">
        <v>3</v>
      </c>
      <c r="BT50" s="11">
        <v>8</v>
      </c>
    </row>
    <row r="51" spans="1:72" ht="31.5">
      <c r="A51" s="7">
        <v>37</v>
      </c>
      <c r="B51" s="1" t="s">
        <v>79</v>
      </c>
      <c r="C51" s="11">
        <v>5</v>
      </c>
      <c r="D51" s="11">
        <v>3</v>
      </c>
      <c r="E51" s="11"/>
      <c r="F51" s="11"/>
      <c r="G51" s="11"/>
      <c r="H51" s="11"/>
      <c r="I51" s="11">
        <v>2</v>
      </c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>
        <v>3</v>
      </c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>
        <v>1</v>
      </c>
      <c r="BH51" s="11"/>
      <c r="BI51" s="11"/>
      <c r="BJ51" s="11"/>
      <c r="BK51" s="11"/>
      <c r="BL51" s="11"/>
      <c r="BM51" s="11"/>
      <c r="BN51" s="11">
        <v>0</v>
      </c>
      <c r="BO51" s="11">
        <v>0</v>
      </c>
      <c r="BP51" s="11"/>
      <c r="BQ51" s="11">
        <v>0</v>
      </c>
      <c r="BR51" s="11">
        <v>14</v>
      </c>
      <c r="BS51" s="11">
        <v>3</v>
      </c>
      <c r="BT51" s="11">
        <v>10</v>
      </c>
    </row>
    <row r="52" spans="1:72" ht="31.5">
      <c r="A52" s="7">
        <v>38</v>
      </c>
      <c r="B52" s="1" t="s">
        <v>80</v>
      </c>
      <c r="C52" s="11">
        <v>4</v>
      </c>
      <c r="D52" s="11">
        <v>2</v>
      </c>
      <c r="E52" s="11"/>
      <c r="F52" s="11"/>
      <c r="G52" s="11"/>
      <c r="H52" s="11"/>
      <c r="I52" s="11">
        <v>3</v>
      </c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>
        <v>2</v>
      </c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5">
        <v>2</v>
      </c>
      <c r="BH52" s="11"/>
      <c r="BI52" s="11"/>
      <c r="BJ52" s="11"/>
      <c r="BK52" s="11"/>
      <c r="BL52" s="11"/>
      <c r="BM52" s="11"/>
      <c r="BN52" s="11">
        <v>0</v>
      </c>
      <c r="BO52" s="11">
        <v>0</v>
      </c>
      <c r="BP52" s="11"/>
      <c r="BQ52" s="11">
        <v>0</v>
      </c>
      <c r="BR52" s="11">
        <v>13</v>
      </c>
      <c r="BS52" s="11">
        <v>2</v>
      </c>
      <c r="BT52" s="11">
        <v>10</v>
      </c>
    </row>
    <row r="53" spans="1:72" ht="31.5">
      <c r="A53" s="7">
        <v>39</v>
      </c>
      <c r="B53" s="1" t="s">
        <v>81</v>
      </c>
      <c r="C53" s="11">
        <v>2</v>
      </c>
      <c r="D53" s="11">
        <v>1</v>
      </c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>
        <v>0</v>
      </c>
      <c r="BO53" s="11">
        <v>0</v>
      </c>
      <c r="BP53" s="11"/>
      <c r="BQ53" s="11">
        <v>0</v>
      </c>
      <c r="BR53" s="11">
        <v>3</v>
      </c>
      <c r="BS53" s="11">
        <v>1</v>
      </c>
      <c r="BT53" s="11">
        <v>10</v>
      </c>
    </row>
    <row r="54" spans="1:72" ht="31.5">
      <c r="A54" s="7">
        <v>40</v>
      </c>
      <c r="B54" s="1" t="s">
        <v>74</v>
      </c>
      <c r="C54" s="11">
        <v>7</v>
      </c>
      <c r="D54" s="11">
        <v>3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>
        <v>10</v>
      </c>
      <c r="BS54" s="11">
        <v>3</v>
      </c>
      <c r="BT54" s="11">
        <v>4</v>
      </c>
    </row>
    <row r="55" spans="1:72" ht="31.5">
      <c r="A55" s="7">
        <v>41</v>
      </c>
      <c r="B55" s="1" t="s">
        <v>82</v>
      </c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/>
      <c r="BM55" s="11"/>
      <c r="BN55" s="11">
        <v>0</v>
      </c>
      <c r="BO55" s="11">
        <v>0</v>
      </c>
      <c r="BP55" s="11"/>
      <c r="BQ55" s="11">
        <v>0</v>
      </c>
      <c r="BR55" s="11">
        <v>0</v>
      </c>
      <c r="BS55" s="11">
        <v>0</v>
      </c>
      <c r="BT55" s="11">
        <v>18</v>
      </c>
    </row>
    <row r="56" spans="1:72" s="5" customFormat="1" ht="18" customHeight="1">
      <c r="A56" s="8">
        <v>42</v>
      </c>
      <c r="B56" s="2" t="s">
        <v>15</v>
      </c>
      <c r="C56" s="12">
        <v>66</v>
      </c>
      <c r="D56" s="12">
        <v>42</v>
      </c>
      <c r="E56" s="12">
        <v>25</v>
      </c>
      <c r="F56" s="12">
        <v>0</v>
      </c>
      <c r="G56" s="12">
        <v>5</v>
      </c>
      <c r="H56" s="12">
        <v>0</v>
      </c>
      <c r="I56" s="12">
        <v>30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2</v>
      </c>
      <c r="Q56" s="12">
        <v>1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58</v>
      </c>
      <c r="AB56" s="12">
        <v>3</v>
      </c>
      <c r="AC56" s="12">
        <v>6</v>
      </c>
      <c r="AD56" s="12">
        <v>0</v>
      </c>
      <c r="AE56" s="12">
        <v>28</v>
      </c>
      <c r="AF56" s="12">
        <v>2</v>
      </c>
      <c r="AG56" s="12">
        <v>0</v>
      </c>
      <c r="AH56" s="12">
        <v>0</v>
      </c>
      <c r="AI56" s="12">
        <v>0</v>
      </c>
      <c r="AJ56" s="12">
        <v>0</v>
      </c>
      <c r="AK56" s="12">
        <v>5</v>
      </c>
      <c r="AL56" s="12">
        <v>2</v>
      </c>
      <c r="AM56" s="12">
        <v>8</v>
      </c>
      <c r="AN56" s="12">
        <v>2</v>
      </c>
      <c r="AO56" s="12">
        <v>7</v>
      </c>
      <c r="AP56" s="12">
        <v>0</v>
      </c>
      <c r="AQ56" s="12">
        <v>0</v>
      </c>
      <c r="AR56" s="12">
        <v>0</v>
      </c>
      <c r="AS56" s="12">
        <v>0</v>
      </c>
      <c r="AT56" s="12">
        <v>0</v>
      </c>
      <c r="AU56" s="12">
        <v>0</v>
      </c>
      <c r="AV56" s="12">
        <v>0</v>
      </c>
      <c r="AW56" s="12">
        <v>0</v>
      </c>
      <c r="AX56" s="12">
        <v>0</v>
      </c>
      <c r="AY56" s="12">
        <v>0</v>
      </c>
      <c r="AZ56" s="12">
        <v>0</v>
      </c>
      <c r="BA56" s="12">
        <v>0</v>
      </c>
      <c r="BB56" s="12">
        <v>0</v>
      </c>
      <c r="BC56" s="12">
        <v>0</v>
      </c>
      <c r="BD56" s="12">
        <v>0</v>
      </c>
      <c r="BE56" s="12">
        <v>14</v>
      </c>
      <c r="BF56" s="12">
        <v>17</v>
      </c>
      <c r="BG56" s="12">
        <v>24</v>
      </c>
      <c r="BH56" s="12">
        <v>0</v>
      </c>
      <c r="BI56" s="12">
        <v>3</v>
      </c>
      <c r="BJ56" s="12">
        <v>2</v>
      </c>
      <c r="BK56" s="12">
        <v>16</v>
      </c>
      <c r="BL56" s="12">
        <v>7</v>
      </c>
      <c r="BM56" s="12">
        <v>3</v>
      </c>
      <c r="BN56" s="12">
        <v>10</v>
      </c>
      <c r="BO56" s="12">
        <v>2</v>
      </c>
      <c r="BP56" s="12">
        <v>3</v>
      </c>
      <c r="BQ56" s="12">
        <v>15</v>
      </c>
      <c r="BR56" s="12">
        <v>362</v>
      </c>
      <c r="BS56" s="12">
        <v>60</v>
      </c>
      <c r="BT56" s="12">
        <v>95</v>
      </c>
    </row>
    <row r="57" spans="1:72">
      <c r="A57" s="7">
        <v>43</v>
      </c>
      <c r="B57" s="2" t="s">
        <v>16</v>
      </c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  <c r="BR57" s="11"/>
      <c r="BS57" s="11"/>
      <c r="BT57" s="11"/>
    </row>
    <row r="58" spans="1:72" ht="47.25">
      <c r="A58" s="7">
        <v>44</v>
      </c>
      <c r="B58" s="1" t="s">
        <v>83</v>
      </c>
      <c r="C58" s="11">
        <v>15</v>
      </c>
      <c r="D58" s="11">
        <v>15</v>
      </c>
      <c r="E58" s="11">
        <v>8</v>
      </c>
      <c r="F58" s="11"/>
      <c r="G58" s="11">
        <v>1</v>
      </c>
      <c r="H58" s="11"/>
      <c r="I58" s="11">
        <v>13</v>
      </c>
      <c r="J58" s="11"/>
      <c r="K58" s="11">
        <v>5</v>
      </c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>
        <v>20</v>
      </c>
      <c r="AB58" s="11">
        <v>3</v>
      </c>
      <c r="AC58" s="11"/>
      <c r="AD58" s="11"/>
      <c r="AE58" s="11">
        <v>15</v>
      </c>
      <c r="AF58" s="11">
        <v>1</v>
      </c>
      <c r="AG58" s="11"/>
      <c r="AH58" s="11"/>
      <c r="AI58" s="11"/>
      <c r="AJ58" s="11"/>
      <c r="AK58" s="11"/>
      <c r="AL58" s="11"/>
      <c r="AM58" s="11">
        <v>8</v>
      </c>
      <c r="AN58" s="11">
        <v>2</v>
      </c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5">
        <v>6</v>
      </c>
      <c r="BF58" s="11">
        <v>8</v>
      </c>
      <c r="BG58" s="11">
        <v>4</v>
      </c>
      <c r="BH58" s="11"/>
      <c r="BI58" s="11">
        <v>1</v>
      </c>
      <c r="BJ58" s="11">
        <v>2</v>
      </c>
      <c r="BK58" s="11">
        <v>17</v>
      </c>
      <c r="BL58" s="11">
        <v>7</v>
      </c>
      <c r="BM58" s="11"/>
      <c r="BN58" s="11">
        <v>5</v>
      </c>
      <c r="BO58" s="11">
        <v>1</v>
      </c>
      <c r="BP58" s="11">
        <v>2</v>
      </c>
      <c r="BQ58" s="11">
        <v>8</v>
      </c>
      <c r="BR58" s="11">
        <v>138</v>
      </c>
      <c r="BS58" s="11">
        <v>30</v>
      </c>
      <c r="BT58" s="11">
        <v>16</v>
      </c>
    </row>
    <row r="59" spans="1:72">
      <c r="A59" s="7">
        <v>45</v>
      </c>
      <c r="B59" s="3" t="s">
        <v>84</v>
      </c>
      <c r="C59" s="11">
        <v>10</v>
      </c>
      <c r="D59" s="11">
        <v>10</v>
      </c>
      <c r="E59" s="11"/>
      <c r="F59" s="11"/>
      <c r="G59" s="11"/>
      <c r="H59" s="11"/>
      <c r="I59" s="11">
        <v>5</v>
      </c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>
        <v>8</v>
      </c>
      <c r="AB59" s="11">
        <v>2</v>
      </c>
      <c r="AC59" s="11"/>
      <c r="AD59" s="11"/>
      <c r="AE59" s="11">
        <v>3</v>
      </c>
      <c r="AF59" s="11"/>
      <c r="AG59" s="11"/>
      <c r="AH59" s="11"/>
      <c r="AI59" s="11"/>
      <c r="AJ59" s="11"/>
      <c r="AK59" s="11"/>
      <c r="AL59" s="11"/>
      <c r="AM59" s="11">
        <v>2</v>
      </c>
      <c r="AN59" s="11"/>
      <c r="AO59" s="11">
        <v>2</v>
      </c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5">
        <v>2</v>
      </c>
      <c r="BF59" s="11">
        <v>4</v>
      </c>
      <c r="BG59" s="15">
        <v>5</v>
      </c>
      <c r="BH59" s="11"/>
      <c r="BI59" s="11">
        <v>1</v>
      </c>
      <c r="BJ59" s="11"/>
      <c r="BK59" s="11"/>
      <c r="BL59" s="11"/>
      <c r="BM59" s="11"/>
      <c r="BN59" s="11">
        <v>2</v>
      </c>
      <c r="BO59" s="11">
        <v>1</v>
      </c>
      <c r="BP59" s="11"/>
      <c r="BQ59" s="11">
        <v>3</v>
      </c>
      <c r="BR59" s="11">
        <v>52</v>
      </c>
      <c r="BS59" s="11">
        <v>12</v>
      </c>
      <c r="BT59" s="11">
        <v>18</v>
      </c>
    </row>
    <row r="60" spans="1:72" ht="47.25">
      <c r="A60" s="7">
        <v>46</v>
      </c>
      <c r="B60" s="1" t="s">
        <v>85</v>
      </c>
      <c r="C60" s="11">
        <v>11</v>
      </c>
      <c r="D60" s="11">
        <v>4</v>
      </c>
      <c r="E60" s="11"/>
      <c r="F60" s="11"/>
      <c r="G60" s="11"/>
      <c r="H60" s="11"/>
      <c r="I60" s="11">
        <v>5</v>
      </c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>
        <v>7</v>
      </c>
      <c r="AB60" s="11"/>
      <c r="AC60" s="11"/>
      <c r="AD60" s="11"/>
      <c r="AE60" s="11">
        <v>4</v>
      </c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>
        <v>2</v>
      </c>
      <c r="BH60" s="11"/>
      <c r="BI60" s="11"/>
      <c r="BJ60" s="11"/>
      <c r="BK60" s="11"/>
      <c r="BL60" s="11"/>
      <c r="BM60" s="11"/>
      <c r="BN60" s="11">
        <v>1</v>
      </c>
      <c r="BO60" s="11">
        <v>0</v>
      </c>
      <c r="BP60" s="11"/>
      <c r="BQ60" s="11">
        <v>1</v>
      </c>
      <c r="BR60" s="11">
        <v>33</v>
      </c>
      <c r="BS60" s="11">
        <v>4</v>
      </c>
      <c r="BT60" s="11">
        <v>25</v>
      </c>
    </row>
    <row r="61" spans="1:72" ht="47.25">
      <c r="A61" s="7">
        <v>47</v>
      </c>
      <c r="B61" s="1" t="s">
        <v>86</v>
      </c>
      <c r="C61" s="11">
        <v>6</v>
      </c>
      <c r="D61" s="11">
        <v>3</v>
      </c>
      <c r="E61" s="11"/>
      <c r="F61" s="11"/>
      <c r="G61" s="11"/>
      <c r="H61" s="11"/>
      <c r="I61" s="11">
        <v>3</v>
      </c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>
        <v>5</v>
      </c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>
        <v>0</v>
      </c>
      <c r="BO61" s="11">
        <v>0</v>
      </c>
      <c r="BP61" s="11"/>
      <c r="BQ61" s="11">
        <v>0</v>
      </c>
      <c r="BR61" s="11">
        <v>17</v>
      </c>
      <c r="BS61" s="11">
        <v>3</v>
      </c>
      <c r="BT61" s="11">
        <v>9</v>
      </c>
    </row>
    <row r="62" spans="1:72">
      <c r="A62" s="7">
        <v>48</v>
      </c>
      <c r="B62" s="1" t="s">
        <v>87</v>
      </c>
      <c r="C62" s="11">
        <v>5</v>
      </c>
      <c r="D62" s="11">
        <v>3</v>
      </c>
      <c r="E62" s="11"/>
      <c r="F62" s="11"/>
      <c r="G62" s="11"/>
      <c r="H62" s="11"/>
      <c r="I62" s="11">
        <v>2</v>
      </c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>
        <v>0</v>
      </c>
      <c r="BO62" s="11">
        <v>0</v>
      </c>
      <c r="BP62" s="11"/>
      <c r="BQ62" s="11">
        <v>0</v>
      </c>
      <c r="BR62" s="11">
        <v>10</v>
      </c>
      <c r="BS62" s="11">
        <v>3</v>
      </c>
      <c r="BT62" s="11">
        <v>6</v>
      </c>
    </row>
    <row r="63" spans="1:72" ht="47.25">
      <c r="A63" s="7">
        <v>49</v>
      </c>
      <c r="B63" s="1" t="s">
        <v>88</v>
      </c>
      <c r="C63" s="11">
        <v>6</v>
      </c>
      <c r="D63" s="11">
        <v>2</v>
      </c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>
        <v>2</v>
      </c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>
        <v>0</v>
      </c>
      <c r="BO63" s="11">
        <v>0</v>
      </c>
      <c r="BP63" s="11"/>
      <c r="BQ63" s="11">
        <v>0</v>
      </c>
      <c r="BR63" s="11">
        <v>10</v>
      </c>
      <c r="BS63" s="11">
        <v>2</v>
      </c>
      <c r="BT63" s="11">
        <v>6</v>
      </c>
    </row>
    <row r="64" spans="1:72">
      <c r="A64" s="7">
        <v>50</v>
      </c>
      <c r="B64" s="1" t="s">
        <v>89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>
        <v>0</v>
      </c>
      <c r="BO64" s="11">
        <v>0</v>
      </c>
      <c r="BP64" s="11"/>
      <c r="BQ64" s="11">
        <v>0</v>
      </c>
      <c r="BR64" s="11">
        <v>0</v>
      </c>
      <c r="BS64" s="11">
        <v>0</v>
      </c>
      <c r="BT64" s="11">
        <v>4</v>
      </c>
    </row>
    <row r="65" spans="1:72" s="5" customFormat="1">
      <c r="A65" s="8">
        <v>51</v>
      </c>
      <c r="B65" s="2" t="s">
        <v>17</v>
      </c>
      <c r="C65" s="12">
        <v>53</v>
      </c>
      <c r="D65" s="12">
        <v>37</v>
      </c>
      <c r="E65" s="12">
        <v>8</v>
      </c>
      <c r="F65" s="12">
        <v>0</v>
      </c>
      <c r="G65" s="12">
        <v>1</v>
      </c>
      <c r="H65" s="12">
        <v>0</v>
      </c>
      <c r="I65" s="12">
        <v>28</v>
      </c>
      <c r="J65" s="12">
        <v>0</v>
      </c>
      <c r="K65" s="12">
        <v>5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42</v>
      </c>
      <c r="AB65" s="12">
        <v>5</v>
      </c>
      <c r="AC65" s="12">
        <v>0</v>
      </c>
      <c r="AD65" s="12">
        <v>0</v>
      </c>
      <c r="AE65" s="12">
        <v>22</v>
      </c>
      <c r="AF65" s="12">
        <v>1</v>
      </c>
      <c r="AG65" s="12">
        <v>0</v>
      </c>
      <c r="AH65" s="12">
        <v>0</v>
      </c>
      <c r="AI65" s="12">
        <v>0</v>
      </c>
      <c r="AJ65" s="12">
        <v>0</v>
      </c>
      <c r="AK65" s="12">
        <v>0</v>
      </c>
      <c r="AL65" s="12">
        <v>0</v>
      </c>
      <c r="AM65" s="12">
        <v>10</v>
      </c>
      <c r="AN65" s="12">
        <v>2</v>
      </c>
      <c r="AO65" s="12">
        <v>2</v>
      </c>
      <c r="AP65" s="12">
        <v>0</v>
      </c>
      <c r="AQ65" s="12">
        <v>0</v>
      </c>
      <c r="AR65" s="12">
        <v>0</v>
      </c>
      <c r="AS65" s="12">
        <v>0</v>
      </c>
      <c r="AT65" s="12">
        <v>0</v>
      </c>
      <c r="AU65" s="12">
        <v>0</v>
      </c>
      <c r="AV65" s="12">
        <v>0</v>
      </c>
      <c r="AW65" s="12">
        <v>0</v>
      </c>
      <c r="AX65" s="12">
        <v>0</v>
      </c>
      <c r="AY65" s="12">
        <v>0</v>
      </c>
      <c r="AZ65" s="12">
        <v>0</v>
      </c>
      <c r="BA65" s="12">
        <v>0</v>
      </c>
      <c r="BB65" s="12">
        <v>0</v>
      </c>
      <c r="BC65" s="12">
        <v>0</v>
      </c>
      <c r="BD65" s="12">
        <v>0</v>
      </c>
      <c r="BE65" s="12">
        <v>8</v>
      </c>
      <c r="BF65" s="12">
        <v>12</v>
      </c>
      <c r="BG65" s="12">
        <v>11</v>
      </c>
      <c r="BH65" s="12">
        <v>0</v>
      </c>
      <c r="BI65" s="12">
        <v>2</v>
      </c>
      <c r="BJ65" s="12">
        <v>2</v>
      </c>
      <c r="BK65" s="12">
        <v>17</v>
      </c>
      <c r="BL65" s="12">
        <v>7</v>
      </c>
      <c r="BM65" s="12">
        <v>0</v>
      </c>
      <c r="BN65" s="12">
        <v>8</v>
      </c>
      <c r="BO65" s="12">
        <v>2</v>
      </c>
      <c r="BP65" s="12">
        <v>2</v>
      </c>
      <c r="BQ65" s="12">
        <v>12</v>
      </c>
      <c r="BR65" s="12">
        <v>260</v>
      </c>
      <c r="BS65" s="12">
        <v>54</v>
      </c>
      <c r="BT65" s="12">
        <v>84</v>
      </c>
    </row>
    <row r="66" spans="1:72">
      <c r="A66" s="7">
        <v>52</v>
      </c>
      <c r="B66" s="2" t="s">
        <v>18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  <c r="BR66" s="11"/>
      <c r="BS66" s="11"/>
      <c r="BT66" s="11"/>
    </row>
    <row r="67" spans="1:72" ht="31.5">
      <c r="A67" s="7">
        <v>53</v>
      </c>
      <c r="B67" s="1" t="s">
        <v>90</v>
      </c>
      <c r="C67" s="11">
        <v>35</v>
      </c>
      <c r="D67" s="11">
        <v>26</v>
      </c>
      <c r="E67" s="11">
        <v>30</v>
      </c>
      <c r="F67" s="11"/>
      <c r="G67" s="11">
        <v>3</v>
      </c>
      <c r="H67" s="11"/>
      <c r="I67" s="11">
        <v>30</v>
      </c>
      <c r="J67" s="11">
        <v>2</v>
      </c>
      <c r="K67" s="11">
        <v>5</v>
      </c>
      <c r="L67" s="11"/>
      <c r="M67" s="11"/>
      <c r="N67" s="11"/>
      <c r="O67" s="11"/>
      <c r="P67" s="11">
        <v>5</v>
      </c>
      <c r="Q67" s="11">
        <v>1</v>
      </c>
      <c r="R67" s="11"/>
      <c r="S67" s="11"/>
      <c r="T67" s="11"/>
      <c r="U67" s="11"/>
      <c r="V67" s="11"/>
      <c r="W67" s="11"/>
      <c r="X67" s="11"/>
      <c r="Y67" s="11"/>
      <c r="Z67" s="11"/>
      <c r="AA67" s="11">
        <v>33</v>
      </c>
      <c r="AB67" s="11">
        <v>3</v>
      </c>
      <c r="AC67" s="11">
        <v>5</v>
      </c>
      <c r="AD67" s="11"/>
      <c r="AE67" s="11">
        <v>30</v>
      </c>
      <c r="AF67" s="11">
        <v>3</v>
      </c>
      <c r="AG67" s="11"/>
      <c r="AH67" s="11"/>
      <c r="AI67" s="11"/>
      <c r="AJ67" s="11"/>
      <c r="AK67" s="11">
        <v>30</v>
      </c>
      <c r="AL67" s="11">
        <v>2</v>
      </c>
      <c r="AM67" s="11">
        <v>30</v>
      </c>
      <c r="AN67" s="11">
        <v>10</v>
      </c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5">
        <v>25</v>
      </c>
      <c r="BF67" s="11">
        <v>5</v>
      </c>
      <c r="BG67" s="11">
        <v>22</v>
      </c>
      <c r="BH67" s="11"/>
      <c r="BI67" s="11">
        <v>3</v>
      </c>
      <c r="BJ67" s="11">
        <v>2</v>
      </c>
      <c r="BK67" s="11">
        <v>35</v>
      </c>
      <c r="BL67" s="11">
        <v>21</v>
      </c>
      <c r="BM67" s="11">
        <v>10</v>
      </c>
      <c r="BN67" s="11">
        <v>5</v>
      </c>
      <c r="BO67" s="11">
        <v>1</v>
      </c>
      <c r="BP67" s="11">
        <v>3</v>
      </c>
      <c r="BQ67" s="11">
        <v>9</v>
      </c>
      <c r="BR67" s="11">
        <v>365</v>
      </c>
      <c r="BS67" s="11">
        <v>69</v>
      </c>
      <c r="BT67" s="11">
        <v>24</v>
      </c>
    </row>
    <row r="68" spans="1:72" ht="47.25">
      <c r="A68" s="7">
        <v>54</v>
      </c>
      <c r="B68" s="1" t="s">
        <v>91</v>
      </c>
      <c r="C68" s="11">
        <v>18</v>
      </c>
      <c r="D68" s="11">
        <v>12</v>
      </c>
      <c r="E68" s="11"/>
      <c r="F68" s="11"/>
      <c r="G68" s="11"/>
      <c r="H68" s="11"/>
      <c r="I68" s="11">
        <v>6</v>
      </c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>
        <v>8</v>
      </c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5">
        <v>3</v>
      </c>
      <c r="BF68" s="11">
        <v>2</v>
      </c>
      <c r="BG68" s="11">
        <v>1</v>
      </c>
      <c r="BH68" s="11"/>
      <c r="BI68" s="11">
        <v>1</v>
      </c>
      <c r="BJ68" s="11">
        <v>1</v>
      </c>
      <c r="BK68" s="11"/>
      <c r="BL68" s="11"/>
      <c r="BM68" s="11"/>
      <c r="BN68" s="11">
        <v>1</v>
      </c>
      <c r="BO68" s="11">
        <v>0</v>
      </c>
      <c r="BP68" s="11"/>
      <c r="BQ68" s="11">
        <v>1</v>
      </c>
      <c r="BR68" s="11">
        <v>52</v>
      </c>
      <c r="BS68" s="11">
        <v>13</v>
      </c>
      <c r="BT68" s="11">
        <v>11</v>
      </c>
    </row>
    <row r="69" spans="1:72">
      <c r="A69" s="7">
        <v>55</v>
      </c>
      <c r="B69" s="1" t="s">
        <v>92</v>
      </c>
      <c r="C69" s="11">
        <v>5</v>
      </c>
      <c r="D69" s="11">
        <v>3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>
        <v>0</v>
      </c>
      <c r="BO69" s="11">
        <v>0</v>
      </c>
      <c r="BP69" s="11"/>
      <c r="BQ69" s="11">
        <v>0</v>
      </c>
      <c r="BR69" s="11">
        <v>8</v>
      </c>
      <c r="BS69" s="11">
        <v>3</v>
      </c>
      <c r="BT69" s="11">
        <v>7</v>
      </c>
    </row>
    <row r="70" spans="1:72" ht="31.5">
      <c r="A70" s="7">
        <v>56</v>
      </c>
      <c r="B70" s="1" t="s">
        <v>93</v>
      </c>
      <c r="C70" s="11">
        <v>5</v>
      </c>
      <c r="D70" s="11">
        <v>3</v>
      </c>
      <c r="E70" s="11"/>
      <c r="F70" s="11"/>
      <c r="G70" s="11"/>
      <c r="H70" s="11"/>
      <c r="I70" s="11">
        <v>2</v>
      </c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>
        <v>0</v>
      </c>
      <c r="BO70" s="11">
        <v>0</v>
      </c>
      <c r="BP70" s="11"/>
      <c r="BQ70" s="11">
        <v>0</v>
      </c>
      <c r="BR70" s="11">
        <v>10</v>
      </c>
      <c r="BS70" s="11">
        <v>3</v>
      </c>
      <c r="BT70" s="11">
        <v>7</v>
      </c>
    </row>
    <row r="71" spans="1:72">
      <c r="A71" s="7">
        <v>57</v>
      </c>
      <c r="B71" s="1" t="s">
        <v>94</v>
      </c>
      <c r="C71" s="11">
        <v>5</v>
      </c>
      <c r="D71" s="11">
        <v>3</v>
      </c>
      <c r="E71" s="11"/>
      <c r="F71" s="11"/>
      <c r="G71" s="11"/>
      <c r="H71" s="11"/>
      <c r="I71" s="11">
        <v>2</v>
      </c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>
        <v>0</v>
      </c>
      <c r="BO71" s="11">
        <v>0</v>
      </c>
      <c r="BP71" s="11"/>
      <c r="BQ71" s="11">
        <v>0</v>
      </c>
      <c r="BR71" s="11">
        <v>10</v>
      </c>
      <c r="BS71" s="11">
        <v>3</v>
      </c>
      <c r="BT71" s="11">
        <v>8</v>
      </c>
    </row>
    <row r="72" spans="1:72" ht="47.25">
      <c r="A72" s="7">
        <v>58</v>
      </c>
      <c r="B72" s="1" t="s">
        <v>95</v>
      </c>
      <c r="C72" s="11">
        <v>8</v>
      </c>
      <c r="D72" s="11">
        <v>3</v>
      </c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>
        <v>0</v>
      </c>
      <c r="BO72" s="11">
        <v>0</v>
      </c>
      <c r="BP72" s="11"/>
      <c r="BQ72" s="11">
        <v>0</v>
      </c>
      <c r="BR72" s="11">
        <v>11</v>
      </c>
      <c r="BS72" s="11">
        <v>3</v>
      </c>
      <c r="BT72" s="11">
        <v>9</v>
      </c>
    </row>
    <row r="73" spans="1:72" ht="47.25">
      <c r="A73" s="7">
        <v>59</v>
      </c>
      <c r="B73" s="1" t="s">
        <v>96</v>
      </c>
      <c r="C73" s="11">
        <v>7</v>
      </c>
      <c r="D73" s="11">
        <v>5</v>
      </c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>
        <v>1</v>
      </c>
      <c r="BH73" s="11"/>
      <c r="BI73" s="11"/>
      <c r="BJ73" s="11"/>
      <c r="BK73" s="11"/>
      <c r="BL73" s="11"/>
      <c r="BM73" s="11"/>
      <c r="BN73" s="11">
        <v>0</v>
      </c>
      <c r="BO73" s="11">
        <v>0</v>
      </c>
      <c r="BP73" s="11"/>
      <c r="BQ73" s="11">
        <v>0</v>
      </c>
      <c r="BR73" s="11">
        <v>13</v>
      </c>
      <c r="BS73" s="11">
        <v>5</v>
      </c>
      <c r="BT73" s="11">
        <v>15</v>
      </c>
    </row>
    <row r="74" spans="1:72" s="5" customFormat="1">
      <c r="A74" s="8">
        <v>60</v>
      </c>
      <c r="B74" s="2" t="s">
        <v>19</v>
      </c>
      <c r="C74" s="12">
        <v>83</v>
      </c>
      <c r="D74" s="12">
        <v>55</v>
      </c>
      <c r="E74" s="12">
        <v>30</v>
      </c>
      <c r="F74" s="12">
        <v>0</v>
      </c>
      <c r="G74" s="12">
        <v>3</v>
      </c>
      <c r="H74" s="12">
        <v>0</v>
      </c>
      <c r="I74" s="12">
        <v>40</v>
      </c>
      <c r="J74" s="12">
        <v>2</v>
      </c>
      <c r="K74" s="12">
        <v>5</v>
      </c>
      <c r="L74" s="12">
        <v>0</v>
      </c>
      <c r="M74" s="12">
        <v>0</v>
      </c>
      <c r="N74" s="12">
        <v>0</v>
      </c>
      <c r="O74" s="12">
        <v>0</v>
      </c>
      <c r="P74" s="12">
        <v>5</v>
      </c>
      <c r="Q74" s="12">
        <v>1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41</v>
      </c>
      <c r="AB74" s="12">
        <v>3</v>
      </c>
      <c r="AC74" s="12">
        <v>5</v>
      </c>
      <c r="AD74" s="12">
        <v>0</v>
      </c>
      <c r="AE74" s="12">
        <v>30</v>
      </c>
      <c r="AF74" s="12">
        <v>3</v>
      </c>
      <c r="AG74" s="12">
        <v>0</v>
      </c>
      <c r="AH74" s="12">
        <v>0</v>
      </c>
      <c r="AI74" s="12">
        <v>0</v>
      </c>
      <c r="AJ74" s="12">
        <v>0</v>
      </c>
      <c r="AK74" s="12">
        <v>30</v>
      </c>
      <c r="AL74" s="12">
        <v>2</v>
      </c>
      <c r="AM74" s="12">
        <v>30</v>
      </c>
      <c r="AN74" s="12">
        <v>10</v>
      </c>
      <c r="AO74" s="12">
        <v>0</v>
      </c>
      <c r="AP74" s="12">
        <v>0</v>
      </c>
      <c r="AQ74" s="12">
        <v>0</v>
      </c>
      <c r="AR74" s="12">
        <v>0</v>
      </c>
      <c r="AS74" s="12">
        <v>0</v>
      </c>
      <c r="AT74" s="12">
        <v>0</v>
      </c>
      <c r="AU74" s="12">
        <v>0</v>
      </c>
      <c r="AV74" s="12">
        <v>0</v>
      </c>
      <c r="AW74" s="12">
        <v>0</v>
      </c>
      <c r="AX74" s="12">
        <v>0</v>
      </c>
      <c r="AY74" s="12">
        <v>0</v>
      </c>
      <c r="AZ74" s="12">
        <v>0</v>
      </c>
      <c r="BA74" s="12">
        <v>0</v>
      </c>
      <c r="BB74" s="12">
        <v>0</v>
      </c>
      <c r="BC74" s="12">
        <v>0</v>
      </c>
      <c r="BD74" s="12">
        <v>0</v>
      </c>
      <c r="BE74" s="12">
        <v>28</v>
      </c>
      <c r="BF74" s="12">
        <v>7</v>
      </c>
      <c r="BG74" s="12">
        <v>24</v>
      </c>
      <c r="BH74" s="12">
        <v>0</v>
      </c>
      <c r="BI74" s="12">
        <v>4</v>
      </c>
      <c r="BJ74" s="12">
        <v>3</v>
      </c>
      <c r="BK74" s="12">
        <v>35</v>
      </c>
      <c r="BL74" s="12">
        <v>21</v>
      </c>
      <c r="BM74" s="12">
        <v>10</v>
      </c>
      <c r="BN74" s="12">
        <v>6</v>
      </c>
      <c r="BO74" s="12">
        <v>1</v>
      </c>
      <c r="BP74" s="12">
        <v>3</v>
      </c>
      <c r="BQ74" s="12">
        <v>10</v>
      </c>
      <c r="BR74" s="12">
        <v>469</v>
      </c>
      <c r="BS74" s="12">
        <v>99</v>
      </c>
      <c r="BT74" s="12">
        <v>81</v>
      </c>
    </row>
    <row r="75" spans="1:72" s="5" customFormat="1">
      <c r="A75" s="8">
        <v>61</v>
      </c>
      <c r="B75" s="2" t="s">
        <v>20</v>
      </c>
      <c r="C75" s="12">
        <v>516</v>
      </c>
      <c r="D75" s="12">
        <v>418</v>
      </c>
      <c r="E75" s="12">
        <v>262</v>
      </c>
      <c r="F75" s="12">
        <v>7</v>
      </c>
      <c r="G75" s="12">
        <v>69</v>
      </c>
      <c r="H75" s="12">
        <v>16</v>
      </c>
      <c r="I75" s="12">
        <v>351</v>
      </c>
      <c r="J75" s="12">
        <v>32</v>
      </c>
      <c r="K75" s="12">
        <v>92</v>
      </c>
      <c r="L75" s="12">
        <v>10</v>
      </c>
      <c r="M75" s="12">
        <v>67</v>
      </c>
      <c r="N75" s="12">
        <v>40</v>
      </c>
      <c r="O75" s="12">
        <v>5</v>
      </c>
      <c r="P75" s="12">
        <v>32</v>
      </c>
      <c r="Q75" s="12">
        <v>7</v>
      </c>
      <c r="R75" s="12">
        <v>34</v>
      </c>
      <c r="S75" s="12">
        <v>4</v>
      </c>
      <c r="T75" s="12">
        <v>15</v>
      </c>
      <c r="U75" s="12">
        <v>9</v>
      </c>
      <c r="V75" s="12">
        <v>1055</v>
      </c>
      <c r="W75" s="12">
        <v>25</v>
      </c>
      <c r="X75" s="12">
        <v>138</v>
      </c>
      <c r="Y75" s="12">
        <v>360</v>
      </c>
      <c r="Z75" s="12">
        <v>120</v>
      </c>
      <c r="AA75" s="12">
        <v>316</v>
      </c>
      <c r="AB75" s="12">
        <v>25</v>
      </c>
      <c r="AC75" s="12">
        <v>123</v>
      </c>
      <c r="AD75" s="12">
        <v>20</v>
      </c>
      <c r="AE75" s="12">
        <v>188</v>
      </c>
      <c r="AF75" s="12">
        <v>15</v>
      </c>
      <c r="AG75" s="12">
        <v>55</v>
      </c>
      <c r="AH75" s="12">
        <v>30</v>
      </c>
      <c r="AI75" s="12">
        <v>60</v>
      </c>
      <c r="AJ75" s="12">
        <v>2</v>
      </c>
      <c r="AK75" s="12">
        <v>106</v>
      </c>
      <c r="AL75" s="12">
        <v>12</v>
      </c>
      <c r="AM75" s="12">
        <v>138</v>
      </c>
      <c r="AN75" s="12">
        <v>47</v>
      </c>
      <c r="AO75" s="12">
        <v>104</v>
      </c>
      <c r="AP75" s="12">
        <v>10</v>
      </c>
      <c r="AQ75" s="12">
        <v>20</v>
      </c>
      <c r="AR75" s="12">
        <v>2</v>
      </c>
      <c r="AS75" s="12">
        <v>178</v>
      </c>
      <c r="AT75" s="12">
        <v>5</v>
      </c>
      <c r="AU75" s="12">
        <v>20</v>
      </c>
      <c r="AV75" s="12">
        <v>2</v>
      </c>
      <c r="AW75" s="12">
        <v>26</v>
      </c>
      <c r="AX75" s="12">
        <v>1</v>
      </c>
      <c r="AY75" s="12">
        <v>12</v>
      </c>
      <c r="AZ75" s="12">
        <v>2</v>
      </c>
      <c r="BA75" s="12">
        <v>21</v>
      </c>
      <c r="BB75" s="12">
        <v>1</v>
      </c>
      <c r="BC75" s="12">
        <v>26</v>
      </c>
      <c r="BD75" s="12">
        <v>1</v>
      </c>
      <c r="BE75" s="12">
        <v>186</v>
      </c>
      <c r="BF75" s="12">
        <v>157</v>
      </c>
      <c r="BG75" s="12">
        <v>235</v>
      </c>
      <c r="BH75" s="12">
        <v>3</v>
      </c>
      <c r="BI75" s="12">
        <v>17</v>
      </c>
      <c r="BJ75" s="12">
        <v>70</v>
      </c>
      <c r="BK75" s="12">
        <v>249</v>
      </c>
      <c r="BL75" s="12">
        <v>104</v>
      </c>
      <c r="BM75" s="12">
        <v>51</v>
      </c>
      <c r="BN75" s="12">
        <v>102</v>
      </c>
      <c r="BO75" s="12">
        <v>25</v>
      </c>
      <c r="BP75" s="12">
        <v>31</v>
      </c>
      <c r="BQ75" s="12">
        <v>158</v>
      </c>
      <c r="BR75" s="12">
        <v>5820</v>
      </c>
      <c r="BS75" s="12">
        <v>992</v>
      </c>
      <c r="BT75" s="12">
        <v>946</v>
      </c>
    </row>
    <row r="76" spans="1:72">
      <c r="B76" s="18"/>
    </row>
    <row r="77" spans="1:72">
      <c r="C77" s="36" t="s">
        <v>128</v>
      </c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</row>
    <row r="78" spans="1:72"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</row>
    <row r="79" spans="1:72"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</row>
    <row r="80" spans="1:72"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</row>
    <row r="81" spans="3:16"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</row>
  </sheetData>
  <mergeCells count="12">
    <mergeCell ref="S1:U1"/>
    <mergeCell ref="R2:V2"/>
    <mergeCell ref="S3:U3"/>
    <mergeCell ref="S4:U4"/>
    <mergeCell ref="C77:P81"/>
    <mergeCell ref="BN13:BP13"/>
    <mergeCell ref="A13:A14"/>
    <mergeCell ref="B13:B14"/>
    <mergeCell ref="C13:Z13"/>
    <mergeCell ref="AA13:BC13"/>
    <mergeCell ref="BE13:BJ13"/>
    <mergeCell ref="BK13:BM13"/>
  </mergeCells>
  <pageMargins left="0.70866141732283472" right="0.70866141732283472" top="0.74803149606299213" bottom="0.74803149606299213" header="0.31496062992125984" footer="0.31496062992125984"/>
  <pageSetup paperSize="9" scale="33" fitToWidth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>Громов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kuksasep</cp:lastModifiedBy>
  <cp:lastPrinted>2012-11-09T12:10:17Z</cp:lastPrinted>
  <dcterms:created xsi:type="dcterms:W3CDTF">2011-12-11T13:15:53Z</dcterms:created>
  <dcterms:modified xsi:type="dcterms:W3CDTF">2012-11-09T12:14:54Z</dcterms:modified>
</cp:coreProperties>
</file>